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300" yWindow="3675" windowWidth="7935" windowHeight="3945"/>
  </bookViews>
  <sheets>
    <sheet name="Forma de citar" sheetId="19" r:id="rId1"/>
    <sheet name="Hoja1" sheetId="2" r:id="rId2"/>
    <sheet name="j.deppeana" sheetId="4" r:id="rId3"/>
    <sheet name="J.flacida" sheetId="5" r:id="rId4"/>
    <sheet name="cobertura" sheetId="7" r:id="rId5"/>
    <sheet name="coord" sheetId="3" r:id="rId6"/>
    <sheet name="r2-deppeana" sheetId="8" r:id="rId7"/>
    <sheet name="r2-flacida" sheetId="18" r:id="rId8"/>
  </sheets>
  <definedNames>
    <definedName name="_Base_datos_a_filtrar" localSheetId="1" hidden="1">Hoja1!#REF!</definedName>
  </definedNames>
  <calcPr calcId="125725"/>
</workbook>
</file>

<file path=xl/calcChain.xml><?xml version="1.0" encoding="utf-8"?>
<calcChain xmlns="http://schemas.openxmlformats.org/spreadsheetml/2006/main">
  <c r="O2" i="7"/>
  <c r="E3"/>
  <c r="F3" s="1"/>
  <c r="F27" s="1"/>
  <c r="F29" s="1"/>
  <c r="L3"/>
  <c r="M3"/>
  <c r="E4"/>
  <c r="F4"/>
  <c r="L4"/>
  <c r="M4"/>
  <c r="E5"/>
  <c r="F5"/>
  <c r="L5"/>
  <c r="M5"/>
  <c r="E6"/>
  <c r="F6"/>
  <c r="L6"/>
  <c r="M6"/>
  <c r="E7"/>
  <c r="F7"/>
  <c r="L7"/>
  <c r="M7"/>
  <c r="E8"/>
  <c r="F8"/>
  <c r="L8"/>
  <c r="M8"/>
  <c r="E9"/>
  <c r="F9"/>
  <c r="L9"/>
  <c r="M9"/>
  <c r="E10"/>
  <c r="F10"/>
  <c r="L10"/>
  <c r="M10"/>
  <c r="E11"/>
  <c r="F11"/>
  <c r="L11"/>
  <c r="M11"/>
  <c r="E12"/>
  <c r="F12"/>
  <c r="L12"/>
  <c r="M12"/>
  <c r="E13"/>
  <c r="F13"/>
  <c r="L13"/>
  <c r="M13"/>
  <c r="E14"/>
  <c r="F14"/>
  <c r="L14"/>
  <c r="M14"/>
  <c r="E15"/>
  <c r="F15"/>
  <c r="L15"/>
  <c r="M15"/>
  <c r="E16"/>
  <c r="F16" s="1"/>
  <c r="L16"/>
  <c r="M16" s="1"/>
  <c r="E17"/>
  <c r="F17" s="1"/>
  <c r="L17"/>
  <c r="M17" s="1"/>
  <c r="E18"/>
  <c r="F18" s="1"/>
  <c r="L18"/>
  <c r="M18" s="1"/>
  <c r="E19"/>
  <c r="F19" s="1"/>
  <c r="L19"/>
  <c r="M19" s="1"/>
  <c r="E20"/>
  <c r="F20" s="1"/>
  <c r="L20"/>
  <c r="M20" s="1"/>
  <c r="E21"/>
  <c r="F21" s="1"/>
  <c r="L21"/>
  <c r="M21" s="1"/>
  <c r="E22"/>
  <c r="F22" s="1"/>
  <c r="L22"/>
  <c r="M22" s="1"/>
  <c r="E23"/>
  <c r="F23" s="1"/>
  <c r="L23"/>
  <c r="M23" s="1"/>
  <c r="E24"/>
  <c r="F24" s="1"/>
  <c r="L24"/>
  <c r="M24" s="1"/>
  <c r="E25"/>
  <c r="F25" s="1"/>
  <c r="L25"/>
  <c r="M25" s="1"/>
  <c r="E26"/>
  <c r="F26" s="1"/>
  <c r="L26"/>
  <c r="M26" s="1"/>
  <c r="L27"/>
  <c r="M27"/>
  <c r="L28"/>
  <c r="M28"/>
  <c r="L29"/>
  <c r="M29" s="1"/>
  <c r="L30"/>
  <c r="M30" s="1"/>
  <c r="L31"/>
  <c r="M31" s="1"/>
  <c r="L32"/>
  <c r="M32" s="1"/>
  <c r="L33"/>
  <c r="M33" s="1"/>
  <c r="L34"/>
  <c r="M34" s="1"/>
  <c r="L35"/>
  <c r="M35" s="1"/>
  <c r="L36"/>
  <c r="M36" s="1"/>
  <c r="L37"/>
  <c r="M37" s="1"/>
  <c r="L38"/>
  <c r="M38" s="1"/>
  <c r="L39"/>
  <c r="M39" s="1"/>
  <c r="L40"/>
  <c r="M40" s="1"/>
  <c r="L41"/>
  <c r="M41" s="1"/>
  <c r="L42"/>
  <c r="M42" s="1"/>
  <c r="L43"/>
  <c r="M43" s="1"/>
  <c r="L44"/>
  <c r="M44" s="1"/>
  <c r="L45"/>
  <c r="M45" s="1"/>
  <c r="L46"/>
  <c r="M46" s="1"/>
  <c r="L47"/>
  <c r="M47" s="1"/>
  <c r="L48"/>
  <c r="M48" s="1"/>
  <c r="L49"/>
  <c r="M49" s="1"/>
  <c r="L50"/>
  <c r="M50" s="1"/>
  <c r="L51"/>
  <c r="M51" s="1"/>
  <c r="L52"/>
  <c r="M52" s="1"/>
  <c r="L53"/>
  <c r="M53" s="1"/>
  <c r="L54"/>
  <c r="M54" s="1"/>
  <c r="L55"/>
  <c r="M55" s="1"/>
  <c r="L56"/>
  <c r="M56" s="1"/>
  <c r="L57"/>
  <c r="M57" s="1"/>
  <c r="L58"/>
  <c r="M58" s="1"/>
  <c r="L59"/>
  <c r="M59" s="1"/>
  <c r="L60"/>
  <c r="M60" s="1"/>
  <c r="L61"/>
  <c r="M61" s="1"/>
  <c r="L62"/>
  <c r="M62" s="1"/>
  <c r="L63"/>
  <c r="M63" s="1"/>
  <c r="L64"/>
  <c r="M64" s="1"/>
  <c r="L65"/>
  <c r="M65" s="1"/>
  <c r="L66"/>
  <c r="M66" s="1"/>
  <c r="L67"/>
  <c r="M67" s="1"/>
  <c r="L68"/>
  <c r="M68" s="1"/>
  <c r="L69"/>
  <c r="M69" s="1"/>
  <c r="L70"/>
  <c r="M70" s="1"/>
  <c r="L71"/>
  <c r="M71" s="1"/>
  <c r="L72"/>
  <c r="M72" s="1"/>
  <c r="L73"/>
  <c r="M73" s="1"/>
  <c r="L74"/>
  <c r="M74" s="1"/>
  <c r="L75"/>
  <c r="M75" s="1"/>
  <c r="L76"/>
  <c r="M76" s="1"/>
  <c r="L77"/>
  <c r="M77" s="1"/>
  <c r="L78"/>
  <c r="M78" s="1"/>
  <c r="L79"/>
  <c r="M79" s="1"/>
  <c r="L80"/>
  <c r="M80" s="1"/>
  <c r="L81"/>
  <c r="M81" s="1"/>
  <c r="L82"/>
  <c r="M82" s="1"/>
  <c r="L83"/>
  <c r="M83" s="1"/>
  <c r="L84"/>
  <c r="M84" s="1"/>
  <c r="L85"/>
  <c r="M85" s="1"/>
  <c r="L86"/>
  <c r="M86" s="1"/>
  <c r="L87"/>
  <c r="M87" s="1"/>
  <c r="L88"/>
  <c r="M88" s="1"/>
  <c r="L89"/>
  <c r="M89" s="1"/>
  <c r="L90"/>
  <c r="M90" s="1"/>
  <c r="L91"/>
  <c r="M91" s="1"/>
  <c r="L92"/>
  <c r="M92" s="1"/>
  <c r="L93"/>
  <c r="M93" s="1"/>
  <c r="L94"/>
  <c r="M94" s="1"/>
  <c r="L95"/>
  <c r="M95" s="1"/>
  <c r="L96"/>
  <c r="M96" s="1"/>
  <c r="L97"/>
  <c r="M97" s="1"/>
  <c r="L98"/>
  <c r="M98" s="1"/>
  <c r="L99"/>
  <c r="M99" s="1"/>
  <c r="L100"/>
  <c r="M100" s="1"/>
  <c r="L101"/>
  <c r="M101" s="1"/>
  <c r="L102"/>
  <c r="M102" s="1"/>
  <c r="O91" i="4"/>
  <c r="K90" s="1"/>
  <c r="O92"/>
  <c r="K94" s="1"/>
  <c r="O93"/>
  <c r="K97" s="1"/>
  <c r="O94"/>
  <c r="K101" s="1"/>
  <c r="K96"/>
  <c r="K98"/>
  <c r="K100"/>
  <c r="K23" i="5"/>
  <c r="K24"/>
  <c r="N26"/>
  <c r="K25" s="1"/>
  <c r="I7" i="8"/>
  <c r="L7"/>
  <c r="I8"/>
  <c r="L8"/>
  <c r="I9"/>
  <c r="L12"/>
  <c r="M12"/>
  <c r="I13"/>
  <c r="I14"/>
  <c r="I15" s="1"/>
  <c r="M16"/>
  <c r="M17"/>
  <c r="I18"/>
  <c r="N18"/>
  <c r="I19"/>
  <c r="H7" i="18"/>
  <c r="L7"/>
  <c r="H8"/>
  <c r="L8"/>
  <c r="H9"/>
  <c r="M9"/>
  <c r="I14"/>
  <c r="I15"/>
  <c r="I19" s="1"/>
  <c r="I16"/>
  <c r="I17"/>
  <c r="B27"/>
  <c r="C27"/>
  <c r="E28"/>
  <c r="E32" s="1"/>
  <c r="E29"/>
  <c r="E30"/>
  <c r="E33"/>
  <c r="K26" i="5" l="1"/>
  <c r="K29" s="1"/>
  <c r="M103" i="7"/>
  <c r="N105" s="1"/>
  <c r="K99" i="4"/>
  <c r="K95"/>
  <c r="K93"/>
  <c r="K92"/>
  <c r="K91"/>
  <c r="K102" s="1"/>
  <c r="K103" s="1"/>
</calcChain>
</file>

<file path=xl/sharedStrings.xml><?xml version="1.0" encoding="utf-8"?>
<sst xmlns="http://schemas.openxmlformats.org/spreadsheetml/2006/main" count="684" uniqueCount="147">
  <si>
    <t>sitios circulares de 1000m2, diámetro a 1.3m o altura de pecho, fuste limpio</t>
  </si>
  <si>
    <t>SITIO  1</t>
  </si>
  <si>
    <t>Especie</t>
  </si>
  <si>
    <t>clasificación</t>
  </si>
  <si>
    <t>D1</t>
  </si>
  <si>
    <t>D2</t>
  </si>
  <si>
    <t>Diám. fuste</t>
  </si>
  <si>
    <t>altura total</t>
  </si>
  <si>
    <t>fuste limpio</t>
  </si>
  <si>
    <t>m3</t>
  </si>
  <si>
    <t>14 4 23 43 OE</t>
  </si>
  <si>
    <t>J. deppeana</t>
  </si>
  <si>
    <t>27 54 953 N</t>
  </si>
  <si>
    <t>SITIO  2</t>
  </si>
  <si>
    <t>13 7 38 90 GE</t>
  </si>
  <si>
    <t>32 08 932 P</t>
  </si>
  <si>
    <t>pino piñonero, zacate, cupresus</t>
  </si>
  <si>
    <t>Exp. Sur</t>
  </si>
  <si>
    <t>SITIO  3</t>
  </si>
  <si>
    <t>J. flacida</t>
  </si>
  <si>
    <t>13 7 38  5 99E</t>
  </si>
  <si>
    <t>32 09 15 1 N</t>
  </si>
  <si>
    <t>SITIO  4</t>
  </si>
  <si>
    <t>13 7 38 0  88</t>
  </si>
  <si>
    <t>32 09 237 N</t>
  </si>
  <si>
    <t>1815 M</t>
  </si>
  <si>
    <t>SITIO  5</t>
  </si>
  <si>
    <t>SITIO  6</t>
  </si>
  <si>
    <t>32 10 271 N</t>
  </si>
  <si>
    <t>SITIO  7</t>
  </si>
  <si>
    <t>13 7 38 65 9 E</t>
  </si>
  <si>
    <t>encinos, pino piñonero, zacate</t>
  </si>
  <si>
    <t>SITIO  8</t>
  </si>
  <si>
    <t>13 7 38 65 7 E</t>
  </si>
  <si>
    <t>32 10 27 3 N</t>
  </si>
  <si>
    <t>encino, vegetacion riparia</t>
  </si>
  <si>
    <t>SITIO  9</t>
  </si>
  <si>
    <t>13 738 576 E</t>
  </si>
  <si>
    <t xml:space="preserve">   1792M</t>
  </si>
  <si>
    <t>32 10 54 4 N</t>
  </si>
  <si>
    <t xml:space="preserve">   </t>
  </si>
  <si>
    <t>SITIO  10</t>
  </si>
  <si>
    <t>encino, nopal, pino piñonero</t>
  </si>
  <si>
    <t>SITIO 11</t>
  </si>
  <si>
    <t>13 7 37 699 E</t>
  </si>
  <si>
    <t>32 11 886 N</t>
  </si>
  <si>
    <t>sotol, piñonero</t>
  </si>
  <si>
    <t xml:space="preserve">SITIO  12   </t>
  </si>
  <si>
    <t>13 7 37 70 SE</t>
  </si>
  <si>
    <t>32 11 875 N</t>
  </si>
  <si>
    <t>Yucca, sotol, nopal, encino, cenizo</t>
  </si>
  <si>
    <t>SITIO  13</t>
  </si>
  <si>
    <t>13 7 37 705 E</t>
  </si>
  <si>
    <t>32 12 435N</t>
  </si>
  <si>
    <t>yucca, sotol, nopal, piñonero, encino, frijolillo</t>
  </si>
  <si>
    <t>SITIO  14</t>
  </si>
  <si>
    <t>13 7 37 301E</t>
  </si>
  <si>
    <t>32 12 471N</t>
  </si>
  <si>
    <t>SITIO  15</t>
  </si>
  <si>
    <t>13 7 37 110 E</t>
  </si>
  <si>
    <t>32 12 80 5 N</t>
  </si>
  <si>
    <t>SITIO  16</t>
  </si>
  <si>
    <t>13 7 37 123 E</t>
  </si>
  <si>
    <t>32 12 826 N</t>
  </si>
  <si>
    <t>encino, nopal, fresno, mezquite, uña de gato</t>
  </si>
  <si>
    <t>SITIO  17</t>
  </si>
  <si>
    <t>137 37 123 E</t>
  </si>
  <si>
    <t xml:space="preserve">Exp. sur </t>
  </si>
  <si>
    <t>SITIO  18</t>
  </si>
  <si>
    <t>13 7 37 634 E</t>
  </si>
  <si>
    <t>32 15 11 0 N</t>
  </si>
  <si>
    <t>uña de gato, palo blanco, fresno, arbusto</t>
  </si>
  <si>
    <t>Exp. nte.</t>
  </si>
  <si>
    <t>SITIO  19</t>
  </si>
  <si>
    <t xml:space="preserve">13 7 37 709 E </t>
  </si>
  <si>
    <t>32 15 123 N</t>
  </si>
  <si>
    <t>Exp. nte</t>
  </si>
  <si>
    <t>yucca, nopal, uña de gato, palo blanco, encino, nopal</t>
  </si>
  <si>
    <t>SITIO  20</t>
  </si>
  <si>
    <t>13 7 37 709 E</t>
  </si>
  <si>
    <t>encino, piñonero, nopal</t>
  </si>
  <si>
    <t>13 7 38 576 E</t>
  </si>
  <si>
    <t>32 10 544 N</t>
  </si>
  <si>
    <t>Coordenadas</t>
  </si>
  <si>
    <t>Elevación</t>
  </si>
  <si>
    <t># J.deppeana</t>
  </si>
  <si>
    <t># J. flacida</t>
  </si>
  <si>
    <t>Exposición</t>
  </si>
  <si>
    <t>Asociación vegetal</t>
  </si>
  <si>
    <t>piñonero, cupresus</t>
  </si>
  <si>
    <t>13 7 38 90 8 E</t>
  </si>
  <si>
    <t>13 7 38 70 9 E</t>
  </si>
  <si>
    <t>32 10 185 N</t>
  </si>
  <si>
    <t>pino piñoneroYucca, sotol, nopal</t>
  </si>
  <si>
    <t>Yucca, sotol, nopal, piñonero,</t>
  </si>
  <si>
    <t>Sur</t>
  </si>
  <si>
    <t>Norte</t>
  </si>
  <si>
    <t>20ch.       1</t>
  </si>
  <si>
    <r>
      <t>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J.depp.</t>
    </r>
  </si>
  <si>
    <r>
      <t>m</t>
    </r>
    <r>
      <rPr>
        <vertAlign val="superscript"/>
        <sz val="10"/>
        <rFont val="Arial"/>
        <family val="2"/>
      </rPr>
      <t>3</t>
    </r>
    <r>
      <rPr>
        <sz val="10"/>
        <rFont val="Arial"/>
      </rPr>
      <t xml:space="preserve"> J.flacida</t>
    </r>
  </si>
  <si>
    <t>cobertura copa</t>
  </si>
  <si>
    <t>COBERTURA</t>
  </si>
  <si>
    <t>Diam.copa</t>
  </si>
  <si>
    <t>cobertura</t>
  </si>
  <si>
    <t>diam.copa</t>
  </si>
  <si>
    <t>producción</t>
  </si>
  <si>
    <t>CLASE</t>
  </si>
  <si>
    <t>PROM. GR</t>
  </si>
  <si>
    <t>KG/M2</t>
  </si>
  <si>
    <t>Clase</t>
  </si>
  <si>
    <t>Kg/m3</t>
  </si>
  <si>
    <t>Prom.gr/m3</t>
  </si>
  <si>
    <t>producción kg</t>
  </si>
  <si>
    <t>no mover</t>
  </si>
  <si>
    <t>ALTURA</t>
  </si>
  <si>
    <t>Prod/ARBOL</t>
  </si>
  <si>
    <t>DIAM FUSTE</t>
  </si>
  <si>
    <t>cober.copa</t>
  </si>
  <si>
    <t>J. Deppeana</t>
  </si>
  <si>
    <t>r2 prod y cobert</t>
  </si>
  <si>
    <t>r2 prod y diam</t>
  </si>
  <si>
    <t>r2 prod y altura</t>
  </si>
  <si>
    <t>deppeana</t>
  </si>
  <si>
    <t>r2 prod/cober</t>
  </si>
  <si>
    <t>r2 prod/diam</t>
  </si>
  <si>
    <t>r2 prod/altura</t>
  </si>
  <si>
    <t>desv estand</t>
  </si>
  <si>
    <t>intérvalo conf</t>
  </si>
  <si>
    <t>Kg/ha=</t>
  </si>
  <si>
    <t>Error=</t>
  </si>
  <si>
    <t>% de clases</t>
  </si>
  <si>
    <t>clase</t>
  </si>
  <si>
    <t>total árboles</t>
  </si>
  <si>
    <t>suma prod</t>
  </si>
  <si>
    <t>desv est</t>
  </si>
  <si>
    <t>intérv conf</t>
  </si>
  <si>
    <t>total árb.</t>
  </si>
  <si>
    <t>kg/ha=</t>
  </si>
  <si>
    <t>error=</t>
  </si>
  <si>
    <t># árb.</t>
  </si>
  <si>
    <t>Sitio</t>
  </si>
  <si>
    <t>COBERTURA PROMEDIO</t>
  </si>
  <si>
    <t>PROMEDIO DE ARBOLES POR HA</t>
  </si>
  <si>
    <t xml:space="preserve">DIAMETRO PROMEDIO </t>
  </si>
  <si>
    <t>Cobertura/ha</t>
  </si>
  <si>
    <t>cobertura/ha</t>
  </si>
  <si>
    <t>prod./ha (kg)=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</si>
</sst>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vertAlign val="superscript"/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3" fillId="0" borderId="0" xfId="0" applyFont="1"/>
    <xf numFmtId="0" fontId="3" fillId="0" borderId="0" xfId="0" applyFont="1" applyBorder="1"/>
    <xf numFmtId="0" fontId="3" fillId="0" borderId="1" xfId="0" applyFont="1" applyBorder="1"/>
    <xf numFmtId="0" fontId="5" fillId="0" borderId="0" xfId="0" applyFont="1"/>
    <xf numFmtId="0" fontId="5" fillId="0" borderId="0" xfId="0" applyFont="1" applyBorder="1"/>
    <xf numFmtId="0" fontId="4" fillId="0" borderId="0" xfId="0" applyFont="1" applyBorder="1"/>
    <xf numFmtId="0" fontId="3" fillId="0" borderId="4" xfId="0" applyFont="1" applyBorder="1"/>
    <xf numFmtId="0" fontId="3" fillId="0" borderId="3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0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2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7" fillId="0" borderId="0" xfId="0" applyFont="1"/>
    <xf numFmtId="0" fontId="2" fillId="0" borderId="0" xfId="0" applyFont="1"/>
    <xf numFmtId="0" fontId="0" fillId="0" borderId="14" xfId="0" applyBorder="1"/>
    <xf numFmtId="0" fontId="0" fillId="0" borderId="15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onabio.gob.mx/institucion/proyectos/resultados/infQ006.pd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4991099" cy="969111"/>
    <xdr:sp macro="" textlink="">
      <xdr:nvSpPr>
        <xdr:cNvPr id="2" name="1 CuadroTexto"/>
        <xdr:cNvSpPr txBox="1"/>
      </xdr:nvSpPr>
      <xdr:spPr>
        <a:xfrm>
          <a:off x="1524000" y="971550"/>
          <a:ext cx="4991099" cy="96911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>
          <a:spAutoFit/>
        </a:bodyPr>
        <a:lstStyle/>
        <a:p>
          <a:r>
            <a:rPr lang="es-MX" sz="1200" b="1">
              <a:solidFill>
                <a:schemeClr val="dk1"/>
              </a:solidFill>
              <a:latin typeface="+mn-lt"/>
              <a:ea typeface="+mn-ea"/>
              <a:cs typeface="+mn-cs"/>
            </a:rPr>
            <a:t>Forma de citar:</a:t>
          </a:r>
          <a:endParaRPr lang="es-ES" sz="1200"/>
        </a:p>
        <a:p>
          <a:pPr algn="just"/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Martínez Muñoz, A., 2001. Capacidad de carga para el oso negro (</a:t>
          </a:r>
          <a:r>
            <a:rPr lang="es-ES" sz="1100" i="1">
              <a:solidFill>
                <a:schemeClr val="dk1"/>
              </a:solidFill>
              <a:latin typeface="+mn-lt"/>
              <a:ea typeface="+mn-ea"/>
              <a:cs typeface="+mn-cs"/>
            </a:rPr>
            <a:t>Ursus americanus eremicus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) de los ecosistemas de las serranías del Carmen Coahuila. Universidad Autónoma de Nuevo León.</a:t>
          </a:r>
          <a:r>
            <a:rPr lang="es-E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Facultad de Ciencias Forestales. </a:t>
          </a:r>
          <a:r>
            <a:rPr lang="es-ES" sz="1100" b="1">
              <a:solidFill>
                <a:schemeClr val="dk1"/>
              </a:solidFill>
              <a:latin typeface="+mn-lt"/>
              <a:ea typeface="+mn-ea"/>
              <a:cs typeface="+mn-cs"/>
            </a:rPr>
            <a:t>Hoja de cálculo SNIB-CONABIO proyecto No. Q006</a:t>
          </a:r>
          <a:r>
            <a:rPr lang="es-ES" sz="1100">
              <a:solidFill>
                <a:schemeClr val="dk1"/>
              </a:solidFill>
              <a:latin typeface="+mn-lt"/>
              <a:ea typeface="+mn-ea"/>
              <a:cs typeface="+mn-cs"/>
            </a:rPr>
            <a:t>. México D. F.</a:t>
          </a:r>
          <a:endParaRPr lang="es-MX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3</xdr:col>
      <xdr:colOff>495300</xdr:colOff>
      <xdr:row>13</xdr:row>
      <xdr:rowOff>47625</xdr:rowOff>
    </xdr:from>
    <xdr:to>
      <xdr:col>6</xdr:col>
      <xdr:colOff>104775</xdr:colOff>
      <xdr:row>16</xdr:row>
      <xdr:rowOff>0</xdr:rowOff>
    </xdr:to>
    <xdr:sp macro="" textlink="">
      <xdr:nvSpPr>
        <xdr:cNvPr id="3" name="2 CuadroTexto">
          <a:hlinkClick xmlns:r="http://schemas.openxmlformats.org/officeDocument/2006/relationships" r:id="rId1"/>
        </xdr:cNvPr>
        <xdr:cNvSpPr txBox="1"/>
      </xdr:nvSpPr>
      <xdr:spPr>
        <a:xfrm>
          <a:off x="2781300" y="2152650"/>
          <a:ext cx="1895475" cy="4381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  <a:effectLst>
          <a:innerShdw blurRad="114300">
            <a:prstClr val="black"/>
          </a:innerShdw>
          <a:reflection blurRad="6350" stA="52000" endA="300" endPos="35000" dir="5400000" sy="-100000" algn="bl" rotWithShape="0"/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S" sz="1400" b="1">
              <a:solidFill>
                <a:srgbClr val="FF0000"/>
              </a:solidFill>
              <a:effectLst>
                <a:outerShdw blurRad="50800" dist="38100" algn="tr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rPr>
            <a:t>Ver Informe final</a:t>
          </a:r>
          <a:endParaRPr lang="es-ES" sz="1400">
            <a:solidFill>
              <a:srgbClr val="FF0000"/>
            </a:solidFill>
          </a:endParaRPr>
        </a:p>
        <a:p>
          <a:endParaRPr lang="es-ES">
            <a:effectLst>
              <a:glow rad="63500">
                <a:schemeClr val="accent1">
                  <a:satMod val="175000"/>
                  <a:alpha val="40000"/>
                </a:schemeClr>
              </a:glo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baseColWidth="10" defaultRowHeight="12.7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6"/>
  <sheetViews>
    <sheetView workbookViewId="0"/>
  </sheetViews>
  <sheetFormatPr baseColWidth="10" defaultRowHeight="12.75"/>
  <sheetData>
    <row r="1" spans="1:9" ht="11.25" customHeight="1">
      <c r="A1" t="s">
        <v>0</v>
      </c>
    </row>
    <row r="2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>
      <c r="A3" s="4"/>
      <c r="B3" s="4" t="s">
        <v>11</v>
      </c>
      <c r="C3" s="4">
        <v>0</v>
      </c>
      <c r="D3" s="4">
        <v>1.52</v>
      </c>
      <c r="E3" s="4">
        <v>1.4</v>
      </c>
      <c r="F3" s="4">
        <v>4</v>
      </c>
      <c r="G3" s="4">
        <v>5</v>
      </c>
      <c r="H3" s="4">
        <v>1.8</v>
      </c>
      <c r="I3" s="4">
        <v>4</v>
      </c>
    </row>
    <row r="4" spans="1:9" ht="12" customHeight="1">
      <c r="A4" s="4"/>
      <c r="B4" s="4" t="s">
        <v>11</v>
      </c>
      <c r="C4" s="4">
        <v>0</v>
      </c>
      <c r="D4" s="4">
        <v>1.7</v>
      </c>
      <c r="E4" s="4">
        <v>1.7</v>
      </c>
      <c r="F4" s="4">
        <v>3.3</v>
      </c>
      <c r="G4" s="4">
        <v>4.5</v>
      </c>
      <c r="H4" s="4">
        <v>2</v>
      </c>
      <c r="I4" s="4">
        <v>3</v>
      </c>
    </row>
    <row r="5" spans="1:9">
      <c r="A5" s="4"/>
      <c r="B5" s="4" t="s">
        <v>11</v>
      </c>
      <c r="C5" s="4">
        <v>0</v>
      </c>
      <c r="D5" s="4">
        <v>1.3</v>
      </c>
      <c r="E5" s="4">
        <v>1.27</v>
      </c>
      <c r="F5" s="4">
        <v>3.2</v>
      </c>
      <c r="G5" s="4">
        <v>4.7</v>
      </c>
      <c r="H5" s="4">
        <v>1</v>
      </c>
      <c r="I5" s="4">
        <v>4</v>
      </c>
    </row>
    <row r="6" spans="1:9">
      <c r="A6" s="4"/>
      <c r="B6" s="4" t="s">
        <v>11</v>
      </c>
      <c r="C6" s="4">
        <v>0</v>
      </c>
      <c r="D6" s="4">
        <v>3</v>
      </c>
      <c r="E6" s="4">
        <v>2.1</v>
      </c>
      <c r="F6" s="4">
        <v>4</v>
      </c>
      <c r="G6" s="4">
        <v>4</v>
      </c>
      <c r="H6" s="4">
        <v>1</v>
      </c>
      <c r="I6" s="4">
        <v>5</v>
      </c>
    </row>
    <row r="7" spans="1:9">
      <c r="A7" s="4"/>
      <c r="B7" s="4" t="s">
        <v>11</v>
      </c>
      <c r="C7" s="4">
        <v>0</v>
      </c>
      <c r="D7" s="4">
        <v>2.6</v>
      </c>
      <c r="E7" s="4">
        <v>2.62</v>
      </c>
      <c r="F7" s="4">
        <v>5.3</v>
      </c>
      <c r="G7" s="4">
        <v>5</v>
      </c>
      <c r="H7" s="4">
        <v>2</v>
      </c>
      <c r="I7" s="4">
        <v>7</v>
      </c>
    </row>
    <row r="8" spans="1:9">
      <c r="A8" s="4"/>
      <c r="B8" s="4" t="s">
        <v>11</v>
      </c>
      <c r="C8" s="4">
        <v>0</v>
      </c>
      <c r="D8" s="4">
        <v>0.95</v>
      </c>
      <c r="E8" s="4">
        <v>0.9</v>
      </c>
      <c r="F8" s="4">
        <v>1.5</v>
      </c>
      <c r="G8" s="4">
        <v>1</v>
      </c>
      <c r="H8" s="4">
        <v>1.5</v>
      </c>
      <c r="I8" s="4">
        <v>1</v>
      </c>
    </row>
    <row r="9" spans="1:9">
      <c r="A9" s="4"/>
      <c r="B9" s="4" t="s">
        <v>11</v>
      </c>
      <c r="C9" s="4">
        <v>0</v>
      </c>
      <c r="D9" s="4">
        <v>3.2</v>
      </c>
      <c r="E9" s="4">
        <v>1.7</v>
      </c>
      <c r="F9" s="4">
        <v>4</v>
      </c>
      <c r="G9" s="4">
        <v>5</v>
      </c>
      <c r="H9" s="4">
        <v>2</v>
      </c>
      <c r="I9" s="4">
        <v>3</v>
      </c>
    </row>
    <row r="10" spans="1:9">
      <c r="A10" s="4"/>
      <c r="B10" s="4" t="s">
        <v>11</v>
      </c>
      <c r="C10" s="4">
        <v>0</v>
      </c>
      <c r="D10" s="4">
        <v>2.31</v>
      </c>
      <c r="E10" s="4">
        <v>2.97</v>
      </c>
      <c r="F10" s="4">
        <v>7</v>
      </c>
      <c r="G10" s="4">
        <v>5.9</v>
      </c>
      <c r="H10" s="4">
        <v>0.3</v>
      </c>
      <c r="I10" s="4">
        <v>6</v>
      </c>
    </row>
    <row r="11" spans="1:9">
      <c r="A11" s="4"/>
      <c r="B11" s="4" t="s">
        <v>11</v>
      </c>
      <c r="C11" s="4">
        <v>0</v>
      </c>
      <c r="D11" s="4">
        <v>1.3</v>
      </c>
      <c r="E11" s="4">
        <v>1.96</v>
      </c>
      <c r="F11" s="4">
        <v>4.8</v>
      </c>
      <c r="G11" s="4">
        <v>4.5</v>
      </c>
      <c r="H11" s="4">
        <v>2</v>
      </c>
      <c r="I11" s="4">
        <v>3</v>
      </c>
    </row>
    <row r="12" spans="1:9">
      <c r="A12" s="4"/>
      <c r="B12" s="4" t="s">
        <v>11</v>
      </c>
      <c r="C12" s="4">
        <v>0</v>
      </c>
      <c r="D12" s="4">
        <v>1.73</v>
      </c>
      <c r="E12" s="4">
        <v>1.32</v>
      </c>
      <c r="F12" s="4">
        <v>2.4</v>
      </c>
      <c r="G12" s="4">
        <v>3</v>
      </c>
      <c r="H12" s="4">
        <v>1.6</v>
      </c>
      <c r="I12" s="4">
        <v>2</v>
      </c>
    </row>
    <row r="13" spans="1:9">
      <c r="A13" s="4"/>
      <c r="B13" s="4" t="s">
        <v>11</v>
      </c>
      <c r="C13" s="4">
        <v>0</v>
      </c>
      <c r="D13" s="4">
        <v>1.3</v>
      </c>
      <c r="E13" s="4">
        <v>1.2</v>
      </c>
      <c r="F13" s="4">
        <v>2</v>
      </c>
      <c r="G13" s="4">
        <v>2.5</v>
      </c>
      <c r="H13" s="4">
        <v>1.4</v>
      </c>
      <c r="I13" s="4">
        <v>1.5</v>
      </c>
    </row>
    <row r="14" spans="1:9" ht="13.5" thickBot="1">
      <c r="A14" s="1"/>
      <c r="B14" s="1" t="s">
        <v>11</v>
      </c>
      <c r="C14" s="1">
        <v>0</v>
      </c>
      <c r="D14" s="1">
        <v>2.13</v>
      </c>
      <c r="E14" s="1">
        <v>1.59</v>
      </c>
      <c r="F14" s="1">
        <v>4.5999999999999996</v>
      </c>
      <c r="G14" s="1">
        <v>6.3</v>
      </c>
      <c r="H14" s="1">
        <v>3</v>
      </c>
      <c r="I14" s="1">
        <v>5</v>
      </c>
    </row>
    <row r="15" spans="1:9">
      <c r="A15" s="4" t="s">
        <v>13</v>
      </c>
      <c r="B15" s="4" t="s">
        <v>11</v>
      </c>
      <c r="C15" s="4">
        <v>0</v>
      </c>
      <c r="D15" s="4">
        <v>3.55</v>
      </c>
      <c r="E15" s="4">
        <v>5.2</v>
      </c>
      <c r="F15" s="4">
        <v>16</v>
      </c>
      <c r="G15" s="4">
        <v>5.5</v>
      </c>
      <c r="H15" s="4">
        <v>1.5</v>
      </c>
      <c r="I15" s="4">
        <v>30</v>
      </c>
    </row>
    <row r="16" spans="1:9">
      <c r="A16" s="4"/>
      <c r="B16" s="4" t="s">
        <v>11</v>
      </c>
      <c r="C16" s="4">
        <v>0</v>
      </c>
      <c r="D16" s="4">
        <v>4.3</v>
      </c>
      <c r="E16" s="4">
        <v>3.8</v>
      </c>
      <c r="F16" s="4">
        <v>22.5</v>
      </c>
      <c r="G16" s="4">
        <v>6.6</v>
      </c>
      <c r="H16" s="4">
        <v>1.8</v>
      </c>
      <c r="I16" s="4">
        <v>35</v>
      </c>
    </row>
    <row r="17" spans="1:10">
      <c r="A17" s="4"/>
      <c r="B17" s="4" t="s">
        <v>11</v>
      </c>
      <c r="C17" s="4">
        <v>0</v>
      </c>
      <c r="D17" s="4">
        <v>3.58</v>
      </c>
      <c r="E17" s="4">
        <v>2.2999999999999998</v>
      </c>
      <c r="F17" s="4">
        <v>10</v>
      </c>
      <c r="G17" s="4">
        <v>4.8</v>
      </c>
      <c r="H17" s="4">
        <v>0.5</v>
      </c>
      <c r="I17" s="4">
        <v>18</v>
      </c>
    </row>
    <row r="18" spans="1:10">
      <c r="B18" s="4" t="s">
        <v>11</v>
      </c>
      <c r="C18" s="4">
        <v>1</v>
      </c>
      <c r="D18" s="4">
        <v>2</v>
      </c>
      <c r="E18" s="4">
        <v>1.85</v>
      </c>
      <c r="F18" s="4">
        <v>4.2</v>
      </c>
      <c r="G18" s="4">
        <v>3.7</v>
      </c>
      <c r="H18" s="4">
        <v>1.9</v>
      </c>
      <c r="I18" s="4">
        <v>6</v>
      </c>
    </row>
    <row r="19" spans="1:10">
      <c r="B19" s="4" t="s">
        <v>11</v>
      </c>
      <c r="C19" s="4">
        <v>0</v>
      </c>
      <c r="D19" s="4">
        <v>3.95</v>
      </c>
      <c r="E19" s="4">
        <v>4.5199999999999996</v>
      </c>
      <c r="F19" s="4">
        <v>13</v>
      </c>
      <c r="G19" s="4">
        <v>5</v>
      </c>
      <c r="H19" s="4">
        <v>2</v>
      </c>
      <c r="I19" s="4">
        <v>27</v>
      </c>
    </row>
    <row r="20" spans="1:10">
      <c r="B20" s="4" t="s">
        <v>11</v>
      </c>
      <c r="C20" s="4">
        <v>0</v>
      </c>
      <c r="D20" s="4">
        <v>2</v>
      </c>
      <c r="E20" s="4">
        <v>1.7</v>
      </c>
      <c r="F20" s="4">
        <v>5</v>
      </c>
      <c r="G20" s="4">
        <v>3</v>
      </c>
      <c r="H20" s="4">
        <v>1.5</v>
      </c>
      <c r="I20" s="4">
        <v>4</v>
      </c>
    </row>
    <row r="21" spans="1:10">
      <c r="B21" s="4" t="s">
        <v>11</v>
      </c>
      <c r="C21" s="4">
        <v>0</v>
      </c>
      <c r="D21" s="4">
        <v>4.26</v>
      </c>
      <c r="E21" s="4">
        <v>4.33</v>
      </c>
      <c r="F21" s="4">
        <v>22.5</v>
      </c>
      <c r="G21" s="4">
        <v>8</v>
      </c>
      <c r="H21" s="4">
        <v>1</v>
      </c>
      <c r="I21" s="4">
        <v>55</v>
      </c>
    </row>
    <row r="22" spans="1:10">
      <c r="B22" s="4" t="s">
        <v>11</v>
      </c>
      <c r="C22" s="4">
        <v>0</v>
      </c>
      <c r="D22" s="4">
        <v>2.4</v>
      </c>
      <c r="E22" s="4">
        <v>3.75</v>
      </c>
      <c r="F22" s="4">
        <v>7</v>
      </c>
      <c r="G22" s="4">
        <v>5</v>
      </c>
      <c r="H22" s="4">
        <v>0.3</v>
      </c>
      <c r="I22" s="4">
        <v>22</v>
      </c>
    </row>
    <row r="23" spans="1:10">
      <c r="B23" s="4" t="s">
        <v>11</v>
      </c>
      <c r="C23" s="4">
        <v>0</v>
      </c>
      <c r="D23" s="4">
        <v>2.5299999999999998</v>
      </c>
      <c r="E23" s="4">
        <v>4.37</v>
      </c>
      <c r="F23" s="4">
        <v>8</v>
      </c>
      <c r="G23" s="4">
        <v>7</v>
      </c>
      <c r="H23" s="4">
        <v>0.5</v>
      </c>
      <c r="I23" s="4">
        <v>24</v>
      </c>
    </row>
    <row r="24" spans="1:10" ht="13.5" thickBot="1">
      <c r="A24" s="1"/>
      <c r="B24" s="1" t="s">
        <v>11</v>
      </c>
      <c r="C24" s="1">
        <v>0</v>
      </c>
      <c r="D24" s="1">
        <v>4.9000000000000004</v>
      </c>
      <c r="E24" s="1">
        <v>2.86</v>
      </c>
      <c r="F24" s="1">
        <v>16</v>
      </c>
      <c r="G24" s="1">
        <v>5.2</v>
      </c>
      <c r="H24" s="1">
        <v>2</v>
      </c>
      <c r="I24" s="1">
        <v>52</v>
      </c>
    </row>
    <row r="25" spans="1:10">
      <c r="A25" s="4" t="s">
        <v>18</v>
      </c>
      <c r="B25" s="4" t="s">
        <v>19</v>
      </c>
      <c r="C25">
        <v>0</v>
      </c>
      <c r="D25">
        <v>2.6</v>
      </c>
      <c r="E25">
        <v>1.6</v>
      </c>
      <c r="F25">
        <v>2</v>
      </c>
      <c r="G25">
        <v>2.4</v>
      </c>
      <c r="H25">
        <v>0.4</v>
      </c>
      <c r="I25">
        <v>3</v>
      </c>
    </row>
    <row r="26" spans="1:10">
      <c r="A26" s="4"/>
      <c r="B26" s="4" t="s">
        <v>11</v>
      </c>
      <c r="C26">
        <v>0</v>
      </c>
      <c r="D26">
        <v>1.35</v>
      </c>
      <c r="E26">
        <v>1.2</v>
      </c>
      <c r="F26">
        <v>13</v>
      </c>
      <c r="G26">
        <v>2.4</v>
      </c>
      <c r="H26">
        <v>0.4</v>
      </c>
      <c r="I26">
        <v>15</v>
      </c>
    </row>
    <row r="27" spans="1:10">
      <c r="A27" s="4"/>
      <c r="B27" s="4" t="s">
        <v>19</v>
      </c>
      <c r="C27">
        <v>0</v>
      </c>
      <c r="D27">
        <v>1.2</v>
      </c>
      <c r="E27">
        <v>1.9</v>
      </c>
      <c r="F27">
        <v>3</v>
      </c>
      <c r="G27">
        <v>2</v>
      </c>
      <c r="H27">
        <v>0.4</v>
      </c>
      <c r="I27">
        <v>2.5</v>
      </c>
      <c r="J27" t="s">
        <v>17</v>
      </c>
    </row>
    <row r="28" spans="1:10" ht="13.5" thickBot="1">
      <c r="A28" s="1"/>
      <c r="B28" s="1" t="s">
        <v>19</v>
      </c>
      <c r="C28" s="1">
        <v>0</v>
      </c>
      <c r="D28" s="1">
        <v>6.36</v>
      </c>
      <c r="E28" s="1">
        <v>6.5</v>
      </c>
      <c r="F28" s="1">
        <v>40</v>
      </c>
      <c r="G28" s="1">
        <v>7</v>
      </c>
      <c r="H28" s="1">
        <v>1</v>
      </c>
      <c r="I28" s="1">
        <v>95</v>
      </c>
    </row>
    <row r="29" spans="1:10">
      <c r="A29" t="s">
        <v>22</v>
      </c>
      <c r="B29" s="4" t="s">
        <v>11</v>
      </c>
      <c r="C29">
        <v>0</v>
      </c>
      <c r="D29">
        <v>6.7</v>
      </c>
      <c r="E29">
        <v>2.6</v>
      </c>
      <c r="F29">
        <v>2.5</v>
      </c>
      <c r="G29">
        <v>3</v>
      </c>
      <c r="H29">
        <v>0.3</v>
      </c>
      <c r="I29">
        <v>9</v>
      </c>
    </row>
    <row r="30" spans="1:10">
      <c r="B30" s="4" t="s">
        <v>11</v>
      </c>
      <c r="C30">
        <v>0</v>
      </c>
      <c r="D30">
        <v>6.5</v>
      </c>
      <c r="E30">
        <v>2.8</v>
      </c>
      <c r="F30">
        <v>3</v>
      </c>
      <c r="G30">
        <v>3</v>
      </c>
      <c r="H30">
        <v>0.3</v>
      </c>
      <c r="I30">
        <v>12.5</v>
      </c>
    </row>
    <row r="31" spans="1:10">
      <c r="B31" s="4" t="s">
        <v>11</v>
      </c>
      <c r="C31">
        <v>0</v>
      </c>
      <c r="D31">
        <v>3.7</v>
      </c>
      <c r="E31">
        <v>2.4</v>
      </c>
      <c r="F31">
        <v>2</v>
      </c>
      <c r="G31">
        <v>6</v>
      </c>
      <c r="H31">
        <v>0.5</v>
      </c>
      <c r="I31">
        <v>5</v>
      </c>
    </row>
    <row r="32" spans="1:10">
      <c r="B32" s="4" t="s">
        <v>11</v>
      </c>
      <c r="C32">
        <v>0</v>
      </c>
      <c r="D32">
        <v>5.3</v>
      </c>
      <c r="E32">
        <v>2.6</v>
      </c>
      <c r="F32">
        <v>2.8</v>
      </c>
      <c r="G32">
        <v>3</v>
      </c>
      <c r="H32">
        <v>1</v>
      </c>
      <c r="I32">
        <v>10</v>
      </c>
    </row>
    <row r="33" spans="1:11">
      <c r="B33" s="4" t="s">
        <v>11</v>
      </c>
      <c r="C33">
        <v>0</v>
      </c>
      <c r="D33">
        <v>4.5</v>
      </c>
      <c r="E33">
        <v>1.4</v>
      </c>
      <c r="F33">
        <v>1.7</v>
      </c>
      <c r="G33">
        <v>2.6</v>
      </c>
      <c r="H33">
        <v>0.4</v>
      </c>
      <c r="I33">
        <v>7</v>
      </c>
    </row>
    <row r="34" spans="1:11">
      <c r="B34" s="4" t="s">
        <v>11</v>
      </c>
      <c r="C34">
        <v>0</v>
      </c>
      <c r="D34">
        <v>3.4</v>
      </c>
      <c r="E34">
        <v>2.2000000000000002</v>
      </c>
      <c r="F34">
        <v>1.4</v>
      </c>
      <c r="G34">
        <v>5</v>
      </c>
      <c r="H34">
        <v>0.5</v>
      </c>
      <c r="I34">
        <v>4</v>
      </c>
    </row>
    <row r="35" spans="1:11">
      <c r="B35" s="4" t="s">
        <v>11</v>
      </c>
      <c r="C35">
        <v>0</v>
      </c>
      <c r="D35">
        <v>3.1</v>
      </c>
      <c r="E35">
        <v>1.1000000000000001</v>
      </c>
      <c r="F35">
        <v>1</v>
      </c>
      <c r="G35">
        <v>3</v>
      </c>
      <c r="H35">
        <v>0.5</v>
      </c>
      <c r="I35">
        <v>2</v>
      </c>
    </row>
    <row r="36" spans="1:11">
      <c r="B36" s="4" t="s">
        <v>11</v>
      </c>
      <c r="C36">
        <v>0</v>
      </c>
      <c r="D36">
        <v>2.9</v>
      </c>
      <c r="E36">
        <v>1.3</v>
      </c>
      <c r="F36">
        <v>1</v>
      </c>
      <c r="G36">
        <v>3</v>
      </c>
      <c r="H36">
        <v>0.5</v>
      </c>
      <c r="I36">
        <v>2</v>
      </c>
    </row>
    <row r="37" spans="1:11" ht="13.5" thickBot="1">
      <c r="A37" s="1"/>
      <c r="B37" s="1" t="s">
        <v>11</v>
      </c>
      <c r="C37" s="1">
        <v>0</v>
      </c>
      <c r="D37" s="1">
        <v>3.7</v>
      </c>
      <c r="E37" s="1">
        <v>2</v>
      </c>
      <c r="F37" s="1">
        <v>1</v>
      </c>
      <c r="G37" s="1">
        <v>5</v>
      </c>
      <c r="H37" s="1">
        <v>0.6</v>
      </c>
      <c r="I37" s="1">
        <v>4</v>
      </c>
    </row>
    <row r="38" spans="1:11">
      <c r="A38" t="s">
        <v>26</v>
      </c>
      <c r="B38" s="4" t="s">
        <v>19</v>
      </c>
      <c r="C38">
        <v>0</v>
      </c>
      <c r="D38">
        <v>1.9</v>
      </c>
      <c r="E38">
        <v>2.5</v>
      </c>
      <c r="F38">
        <v>4.4000000000000004</v>
      </c>
      <c r="G38">
        <v>2.5</v>
      </c>
      <c r="H38">
        <v>0.5</v>
      </c>
      <c r="I38">
        <v>6</v>
      </c>
    </row>
    <row r="39" spans="1:11">
      <c r="B39" s="4" t="s">
        <v>11</v>
      </c>
      <c r="C39">
        <v>0</v>
      </c>
      <c r="D39">
        <v>2.4</v>
      </c>
      <c r="E39">
        <v>2.4</v>
      </c>
      <c r="F39">
        <v>2.7</v>
      </c>
      <c r="G39">
        <v>2.7</v>
      </c>
      <c r="H39">
        <v>0.5</v>
      </c>
      <c r="I39">
        <v>9</v>
      </c>
    </row>
    <row r="40" spans="1:11">
      <c r="B40" s="4" t="s">
        <v>11</v>
      </c>
      <c r="C40">
        <v>0</v>
      </c>
      <c r="D40">
        <v>1.5</v>
      </c>
      <c r="E40">
        <v>1.5</v>
      </c>
      <c r="F40">
        <v>4.0999999999999996</v>
      </c>
      <c r="G40">
        <v>2.2999999999999998</v>
      </c>
      <c r="H40">
        <v>0.5</v>
      </c>
      <c r="I40">
        <v>3</v>
      </c>
    </row>
    <row r="41" spans="1:11">
      <c r="B41" s="4" t="s">
        <v>11</v>
      </c>
      <c r="C41">
        <v>0</v>
      </c>
      <c r="D41">
        <v>1.6</v>
      </c>
      <c r="E41">
        <v>1.2</v>
      </c>
      <c r="F41">
        <v>4.7</v>
      </c>
      <c r="G41">
        <v>3</v>
      </c>
      <c r="H41">
        <v>0.5</v>
      </c>
      <c r="I41">
        <v>4</v>
      </c>
    </row>
    <row r="42" spans="1:11">
      <c r="B42" s="4" t="s">
        <v>19</v>
      </c>
      <c r="C42">
        <v>0</v>
      </c>
      <c r="D42">
        <v>2.6</v>
      </c>
      <c r="E42">
        <v>2.2999999999999998</v>
      </c>
      <c r="F42">
        <v>2.2000000000000002</v>
      </c>
      <c r="G42">
        <v>2.5</v>
      </c>
      <c r="H42">
        <v>0.2</v>
      </c>
      <c r="I42">
        <v>9</v>
      </c>
    </row>
    <row r="43" spans="1:11" ht="13.5" thickBot="1">
      <c r="A43" s="1"/>
      <c r="B43" s="1" t="s">
        <v>11</v>
      </c>
      <c r="C43" s="1">
        <v>0</v>
      </c>
      <c r="D43" s="1">
        <v>2.2000000000000002</v>
      </c>
      <c r="E43" s="1">
        <v>2.4</v>
      </c>
      <c r="F43" s="1">
        <v>4.2</v>
      </c>
      <c r="G43" s="1">
        <v>2.8</v>
      </c>
      <c r="H43" s="1">
        <v>0.15</v>
      </c>
      <c r="I43" s="1">
        <v>11</v>
      </c>
    </row>
    <row r="44" spans="1:11">
      <c r="A44" t="s">
        <v>27</v>
      </c>
      <c r="B44" s="4" t="s">
        <v>19</v>
      </c>
      <c r="C44">
        <v>0</v>
      </c>
      <c r="D44">
        <v>12.7</v>
      </c>
      <c r="E44">
        <v>4.5999999999999996</v>
      </c>
      <c r="F44">
        <v>5.3</v>
      </c>
      <c r="G44">
        <v>7</v>
      </c>
      <c r="H44">
        <v>1</v>
      </c>
      <c r="I44">
        <v>15</v>
      </c>
    </row>
    <row r="45" spans="1:11">
      <c r="B45" s="4" t="s">
        <v>19</v>
      </c>
      <c r="C45">
        <v>0</v>
      </c>
      <c r="D45">
        <v>1.3</v>
      </c>
      <c r="E45">
        <v>1.5</v>
      </c>
      <c r="F45">
        <v>4.5</v>
      </c>
      <c r="G45">
        <v>5</v>
      </c>
      <c r="H45">
        <v>0.4</v>
      </c>
      <c r="I45">
        <v>4</v>
      </c>
    </row>
    <row r="46" spans="1:11" ht="13.5" thickBot="1">
      <c r="A46" s="1"/>
      <c r="B46" s="1" t="s">
        <v>11</v>
      </c>
      <c r="C46" s="1">
        <v>0</v>
      </c>
      <c r="D46" s="1">
        <v>2</v>
      </c>
      <c r="E46" s="1">
        <v>2.2000000000000002</v>
      </c>
      <c r="F46" s="1">
        <v>1.6</v>
      </c>
      <c r="G46" s="1">
        <v>2.2999999999999998</v>
      </c>
      <c r="H46" s="1">
        <v>0.2</v>
      </c>
      <c r="I46" s="1">
        <v>2</v>
      </c>
      <c r="J46" t="s">
        <v>28</v>
      </c>
      <c r="K46" t="s">
        <v>25</v>
      </c>
    </row>
    <row r="47" spans="1:11" s="10" customFormat="1" ht="15">
      <c r="A47" s="10" t="s">
        <v>29</v>
      </c>
      <c r="B47" s="11" t="s">
        <v>11</v>
      </c>
      <c r="C47" s="10">
        <v>3</v>
      </c>
      <c r="D47" s="10">
        <v>5</v>
      </c>
      <c r="E47" s="10">
        <v>7</v>
      </c>
      <c r="F47" s="10">
        <v>25.4</v>
      </c>
      <c r="G47" s="10">
        <v>12</v>
      </c>
      <c r="H47" s="10">
        <v>2.2999999999999998</v>
      </c>
      <c r="I47" s="10">
        <v>55</v>
      </c>
    </row>
    <row r="48" spans="1:11">
      <c r="B48" s="4" t="s">
        <v>11</v>
      </c>
      <c r="C48">
        <v>0</v>
      </c>
      <c r="D48">
        <v>2.5</v>
      </c>
      <c r="E48">
        <v>3.1</v>
      </c>
      <c r="F48">
        <v>0.3</v>
      </c>
      <c r="G48">
        <v>5</v>
      </c>
      <c r="H48">
        <v>2</v>
      </c>
      <c r="I48">
        <v>5</v>
      </c>
    </row>
    <row r="49" spans="1:10">
      <c r="B49" s="4" t="s">
        <v>11</v>
      </c>
      <c r="C49">
        <v>0</v>
      </c>
      <c r="D49">
        <v>2.5</v>
      </c>
      <c r="E49">
        <v>2.2999999999999998</v>
      </c>
      <c r="F49">
        <v>6.3</v>
      </c>
      <c r="G49">
        <v>4</v>
      </c>
      <c r="H49">
        <v>2</v>
      </c>
      <c r="I49">
        <v>4</v>
      </c>
    </row>
    <row r="50" spans="1:10">
      <c r="B50" s="4" t="s">
        <v>11</v>
      </c>
      <c r="C50">
        <v>0</v>
      </c>
      <c r="D50">
        <v>10.3</v>
      </c>
      <c r="E50">
        <v>11.7</v>
      </c>
      <c r="F50">
        <v>50.7</v>
      </c>
      <c r="G50">
        <v>15</v>
      </c>
      <c r="H50">
        <v>6</v>
      </c>
      <c r="I50">
        <v>60</v>
      </c>
    </row>
    <row r="51" spans="1:10">
      <c r="B51" s="4" t="s">
        <v>11</v>
      </c>
      <c r="C51">
        <v>0</v>
      </c>
      <c r="D51">
        <v>11.2</v>
      </c>
      <c r="E51">
        <v>12.2</v>
      </c>
      <c r="F51">
        <v>60</v>
      </c>
      <c r="G51">
        <v>18</v>
      </c>
      <c r="H51">
        <v>5</v>
      </c>
      <c r="I51">
        <v>70</v>
      </c>
    </row>
    <row r="52" spans="1:10">
      <c r="B52" s="4" t="s">
        <v>11</v>
      </c>
      <c r="C52">
        <v>0</v>
      </c>
      <c r="D52">
        <v>10.5</v>
      </c>
      <c r="E52">
        <v>10.5</v>
      </c>
      <c r="F52">
        <v>65</v>
      </c>
      <c r="G52">
        <v>16</v>
      </c>
      <c r="H52">
        <v>1.4</v>
      </c>
      <c r="I52">
        <v>60</v>
      </c>
    </row>
    <row r="53" spans="1:10">
      <c r="B53" s="4" t="s">
        <v>11</v>
      </c>
      <c r="C53">
        <v>0</v>
      </c>
      <c r="D53">
        <v>1.8</v>
      </c>
      <c r="E53">
        <v>1.4</v>
      </c>
      <c r="F53">
        <v>3.8</v>
      </c>
      <c r="G53">
        <v>4</v>
      </c>
      <c r="H53">
        <v>1</v>
      </c>
      <c r="I53">
        <v>3</v>
      </c>
    </row>
    <row r="54" spans="1:10" ht="13.5" thickBot="1">
      <c r="A54" s="1"/>
      <c r="B54" s="1" t="s">
        <v>11</v>
      </c>
      <c r="C54" s="1">
        <v>0</v>
      </c>
      <c r="D54" s="1">
        <v>1.8</v>
      </c>
      <c r="E54" s="1">
        <v>2</v>
      </c>
      <c r="F54" s="1">
        <v>4.7</v>
      </c>
      <c r="G54" s="1">
        <v>5</v>
      </c>
      <c r="H54" s="1">
        <v>1</v>
      </c>
      <c r="I54" s="1">
        <v>3</v>
      </c>
    </row>
    <row r="55" spans="1:10">
      <c r="A55" t="s">
        <v>32</v>
      </c>
      <c r="B55" s="4" t="s">
        <v>19</v>
      </c>
      <c r="C55">
        <v>0</v>
      </c>
      <c r="D55">
        <v>1.1000000000000001</v>
      </c>
      <c r="E55">
        <v>1.1200000000000001</v>
      </c>
      <c r="F55">
        <v>3.6</v>
      </c>
      <c r="G55">
        <v>4.5</v>
      </c>
      <c r="H55">
        <v>0.6</v>
      </c>
      <c r="I55">
        <v>1.5</v>
      </c>
    </row>
    <row r="56" spans="1:10">
      <c r="B56" t="s">
        <v>11</v>
      </c>
      <c r="C56">
        <v>0</v>
      </c>
      <c r="D56">
        <v>8.5</v>
      </c>
      <c r="E56">
        <v>8.6999999999999993</v>
      </c>
      <c r="F56">
        <v>44</v>
      </c>
      <c r="G56">
        <v>14</v>
      </c>
      <c r="H56">
        <v>4</v>
      </c>
      <c r="I56">
        <v>130</v>
      </c>
    </row>
    <row r="57" spans="1:10">
      <c r="B57" t="s">
        <v>19</v>
      </c>
      <c r="C57">
        <v>0</v>
      </c>
      <c r="D57">
        <v>1.5</v>
      </c>
      <c r="E57">
        <v>1.3</v>
      </c>
      <c r="F57">
        <v>4</v>
      </c>
      <c r="G57">
        <v>1</v>
      </c>
      <c r="H57">
        <v>0</v>
      </c>
      <c r="I57">
        <v>2</v>
      </c>
    </row>
    <row r="58" spans="1:10">
      <c r="B58" t="s">
        <v>11</v>
      </c>
      <c r="C58">
        <v>0</v>
      </c>
      <c r="D58">
        <v>2.2999999999999998</v>
      </c>
      <c r="E58">
        <v>2.3199999999999998</v>
      </c>
      <c r="F58">
        <v>6.7</v>
      </c>
      <c r="G58">
        <v>5</v>
      </c>
      <c r="H58">
        <v>1</v>
      </c>
      <c r="I58">
        <v>5</v>
      </c>
    </row>
    <row r="59" spans="1:10">
      <c r="B59" t="s">
        <v>11</v>
      </c>
      <c r="C59">
        <v>0</v>
      </c>
      <c r="D59">
        <v>5.7</v>
      </c>
      <c r="E59">
        <v>6.1</v>
      </c>
      <c r="F59">
        <v>19.3</v>
      </c>
      <c r="G59">
        <v>10</v>
      </c>
      <c r="H59">
        <v>2.2999999999999998</v>
      </c>
      <c r="I59">
        <v>66</v>
      </c>
    </row>
    <row r="60" spans="1:10">
      <c r="B60" t="s">
        <v>11</v>
      </c>
      <c r="C60">
        <v>0</v>
      </c>
      <c r="D60">
        <v>2.7</v>
      </c>
      <c r="E60">
        <v>2.7</v>
      </c>
      <c r="F60">
        <v>5.0999999999999996</v>
      </c>
      <c r="G60">
        <v>3</v>
      </c>
      <c r="H60">
        <v>1</v>
      </c>
      <c r="I60">
        <v>6</v>
      </c>
      <c r="J60" t="s">
        <v>35</v>
      </c>
    </row>
    <row r="61" spans="1:10" ht="13.5" thickBot="1">
      <c r="A61" s="1"/>
      <c r="B61" s="1" t="s">
        <v>11</v>
      </c>
      <c r="C61" s="1">
        <v>0</v>
      </c>
      <c r="D61" s="1">
        <v>2.2999999999999998</v>
      </c>
      <c r="E61" s="1">
        <v>2.8</v>
      </c>
      <c r="F61" s="1">
        <v>11</v>
      </c>
      <c r="G61" s="1">
        <v>5</v>
      </c>
      <c r="H61" s="1">
        <v>1</v>
      </c>
      <c r="I61" s="1">
        <v>12</v>
      </c>
    </row>
    <row r="62" spans="1:10">
      <c r="A62" t="s">
        <v>36</v>
      </c>
      <c r="B62" t="s">
        <v>11</v>
      </c>
      <c r="C62">
        <v>3</v>
      </c>
      <c r="D62">
        <v>3.2</v>
      </c>
      <c r="E62">
        <v>3.4</v>
      </c>
      <c r="F62">
        <v>11.6</v>
      </c>
      <c r="G62">
        <v>5</v>
      </c>
      <c r="H62">
        <v>2</v>
      </c>
      <c r="I62">
        <v>8</v>
      </c>
      <c r="J62" t="s">
        <v>38</v>
      </c>
    </row>
    <row r="63" spans="1:10" ht="13.5" thickBot="1">
      <c r="A63" s="1"/>
      <c r="B63" s="1" t="s">
        <v>11</v>
      </c>
      <c r="C63" s="1">
        <v>0</v>
      </c>
      <c r="D63" s="1">
        <v>3.1</v>
      </c>
      <c r="E63" s="1">
        <v>4</v>
      </c>
      <c r="F63" s="1">
        <v>7.7</v>
      </c>
      <c r="G63" s="1">
        <v>6</v>
      </c>
      <c r="H63" s="1">
        <v>1.5</v>
      </c>
      <c r="I63" s="1">
        <v>6</v>
      </c>
      <c r="J63" t="s">
        <v>40</v>
      </c>
    </row>
    <row r="64" spans="1:10">
      <c r="A64" t="s">
        <v>41</v>
      </c>
      <c r="B64" t="s">
        <v>11</v>
      </c>
      <c r="C64">
        <v>2</v>
      </c>
      <c r="D64">
        <v>8.3000000000000007</v>
      </c>
      <c r="E64">
        <v>8.1999999999999993</v>
      </c>
      <c r="F64">
        <v>57</v>
      </c>
      <c r="G64">
        <v>16.5</v>
      </c>
      <c r="H64">
        <v>5</v>
      </c>
      <c r="I64">
        <v>7.5</v>
      </c>
    </row>
    <row r="65" spans="1:10">
      <c r="B65" t="s">
        <v>11</v>
      </c>
      <c r="C65">
        <v>0</v>
      </c>
      <c r="D65">
        <v>1.6</v>
      </c>
      <c r="E65">
        <v>2.1</v>
      </c>
      <c r="F65">
        <v>3.6</v>
      </c>
      <c r="G65">
        <v>3</v>
      </c>
      <c r="H65">
        <v>0.8</v>
      </c>
      <c r="I65">
        <v>3</v>
      </c>
    </row>
    <row r="66" spans="1:10">
      <c r="B66" t="s">
        <v>11</v>
      </c>
      <c r="C66">
        <v>0</v>
      </c>
      <c r="D66">
        <v>8.1999999999999993</v>
      </c>
      <c r="E66">
        <v>6.5</v>
      </c>
      <c r="F66">
        <v>55</v>
      </c>
      <c r="G66">
        <v>16</v>
      </c>
      <c r="H66">
        <v>3</v>
      </c>
      <c r="I66">
        <v>6.5</v>
      </c>
      <c r="J66" t="s">
        <v>42</v>
      </c>
    </row>
    <row r="67" spans="1:10" ht="13.5" thickBot="1">
      <c r="A67" s="1"/>
      <c r="B67" s="1" t="s">
        <v>11</v>
      </c>
      <c r="C67" s="1">
        <v>0</v>
      </c>
      <c r="D67" s="1">
        <v>8</v>
      </c>
      <c r="E67" s="1">
        <v>7</v>
      </c>
      <c r="F67" s="1">
        <v>41.5</v>
      </c>
      <c r="G67" s="1">
        <v>16.5</v>
      </c>
      <c r="H67" s="1">
        <v>1.5</v>
      </c>
      <c r="I67" s="1">
        <v>1.2</v>
      </c>
    </row>
    <row r="68" spans="1:10" s="10" customFormat="1" ht="15">
      <c r="A68" s="10" t="s">
        <v>43</v>
      </c>
      <c r="B68" s="10" t="s">
        <v>19</v>
      </c>
      <c r="C68" s="10">
        <v>1</v>
      </c>
      <c r="D68" s="10">
        <v>8.3000000000000007</v>
      </c>
      <c r="E68" s="10">
        <v>7</v>
      </c>
      <c r="F68" s="10">
        <v>40.200000000000003</v>
      </c>
      <c r="G68" s="10">
        <v>9</v>
      </c>
      <c r="H68" s="10">
        <v>3</v>
      </c>
      <c r="I68" s="10">
        <v>145</v>
      </c>
    </row>
    <row r="69" spans="1:10">
      <c r="B69" t="s">
        <v>19</v>
      </c>
      <c r="C69">
        <v>0</v>
      </c>
      <c r="D69">
        <v>1.7</v>
      </c>
      <c r="E69">
        <v>0.9</v>
      </c>
      <c r="F69">
        <v>3.5</v>
      </c>
      <c r="G69">
        <v>3</v>
      </c>
      <c r="H69">
        <v>0.4</v>
      </c>
      <c r="I69">
        <v>2</v>
      </c>
    </row>
    <row r="70" spans="1:10">
      <c r="B70" t="s">
        <v>19</v>
      </c>
      <c r="C70">
        <v>0</v>
      </c>
      <c r="D70">
        <v>10</v>
      </c>
      <c r="E70">
        <v>8</v>
      </c>
      <c r="F70">
        <v>19.5</v>
      </c>
      <c r="G70">
        <v>9</v>
      </c>
      <c r="H70">
        <v>1</v>
      </c>
      <c r="I70">
        <v>4.5</v>
      </c>
    </row>
    <row r="71" spans="1:10">
      <c r="B71" t="s">
        <v>11</v>
      </c>
      <c r="C71">
        <v>1</v>
      </c>
      <c r="D71">
        <v>4</v>
      </c>
      <c r="E71">
        <v>6</v>
      </c>
      <c r="F71">
        <v>12.7</v>
      </c>
      <c r="G71">
        <v>7</v>
      </c>
      <c r="H71">
        <v>1</v>
      </c>
      <c r="I71">
        <v>58</v>
      </c>
    </row>
    <row r="72" spans="1:10">
      <c r="B72" t="s">
        <v>11</v>
      </c>
      <c r="C72">
        <v>0</v>
      </c>
      <c r="D72">
        <v>5</v>
      </c>
      <c r="E72">
        <v>4</v>
      </c>
      <c r="F72">
        <v>8.1999999999999993</v>
      </c>
      <c r="G72">
        <v>6</v>
      </c>
      <c r="H72">
        <v>1</v>
      </c>
      <c r="I72">
        <v>2.2999999999999998</v>
      </c>
    </row>
    <row r="73" spans="1:10">
      <c r="B73" t="s">
        <v>19</v>
      </c>
      <c r="C73">
        <v>0</v>
      </c>
      <c r="D73">
        <v>1.8</v>
      </c>
      <c r="E73">
        <v>2</v>
      </c>
      <c r="F73">
        <v>3.4</v>
      </c>
      <c r="G73">
        <v>3</v>
      </c>
      <c r="H73">
        <v>0</v>
      </c>
      <c r="I73">
        <v>3</v>
      </c>
    </row>
    <row r="74" spans="1:10" s="10" customFormat="1" ht="15">
      <c r="B74" s="10" t="s">
        <v>19</v>
      </c>
      <c r="C74" s="10">
        <v>1</v>
      </c>
      <c r="D74" s="10">
        <v>7.63</v>
      </c>
      <c r="E74" s="10">
        <v>8</v>
      </c>
      <c r="F74" s="10">
        <v>29.8</v>
      </c>
      <c r="G74" s="10">
        <v>16</v>
      </c>
      <c r="H74" s="10">
        <v>1</v>
      </c>
      <c r="I74" s="10">
        <v>175</v>
      </c>
    </row>
    <row r="75" spans="1:10" s="10" customFormat="1" ht="15">
      <c r="B75" s="10" t="s">
        <v>11</v>
      </c>
      <c r="C75" s="10">
        <v>1</v>
      </c>
      <c r="D75" s="10">
        <v>5.8</v>
      </c>
      <c r="E75" s="10">
        <v>6.7</v>
      </c>
      <c r="F75" s="10">
        <v>31.5</v>
      </c>
      <c r="G75" s="10">
        <v>16</v>
      </c>
      <c r="H75" s="10">
        <v>1</v>
      </c>
      <c r="I75" s="10">
        <v>170</v>
      </c>
    </row>
    <row r="76" spans="1:10" ht="13.5" thickBot="1">
      <c r="A76" s="1"/>
      <c r="B76" s="1" t="s">
        <v>19</v>
      </c>
      <c r="C76" s="1">
        <v>0</v>
      </c>
      <c r="D76" s="1">
        <v>0.4</v>
      </c>
      <c r="E76" s="1">
        <v>0.5</v>
      </c>
      <c r="F76" s="1">
        <v>1</v>
      </c>
      <c r="G76" s="1">
        <v>3</v>
      </c>
      <c r="H76" s="1">
        <v>0</v>
      </c>
      <c r="I76" s="1">
        <v>0.5</v>
      </c>
    </row>
    <row r="77" spans="1:10">
      <c r="A77" t="s">
        <v>47</v>
      </c>
      <c r="B77" t="s">
        <v>11</v>
      </c>
      <c r="C77">
        <v>1</v>
      </c>
      <c r="D77">
        <v>7.45</v>
      </c>
      <c r="E77">
        <v>8.3000000000000007</v>
      </c>
      <c r="F77">
        <v>22.3</v>
      </c>
      <c r="G77">
        <v>9</v>
      </c>
      <c r="H77">
        <v>1.5</v>
      </c>
      <c r="I77">
        <v>110</v>
      </c>
    </row>
    <row r="78" spans="1:10">
      <c r="B78" t="s">
        <v>11</v>
      </c>
      <c r="C78">
        <v>0</v>
      </c>
      <c r="D78">
        <v>5.7</v>
      </c>
      <c r="E78">
        <v>6</v>
      </c>
      <c r="F78">
        <v>23.6</v>
      </c>
      <c r="G78">
        <v>11.7</v>
      </c>
      <c r="H78">
        <v>20.7</v>
      </c>
      <c r="I78">
        <v>80</v>
      </c>
    </row>
    <row r="79" spans="1:10">
      <c r="B79" t="s">
        <v>11</v>
      </c>
      <c r="C79">
        <v>0</v>
      </c>
      <c r="D79">
        <v>2.92</v>
      </c>
      <c r="E79">
        <v>1.8</v>
      </c>
      <c r="F79">
        <v>10.9</v>
      </c>
      <c r="G79">
        <v>7.9</v>
      </c>
      <c r="H79">
        <v>1.7</v>
      </c>
      <c r="I79">
        <v>12</v>
      </c>
    </row>
    <row r="80" spans="1:10">
      <c r="B80" t="s">
        <v>11</v>
      </c>
      <c r="C80">
        <v>0</v>
      </c>
      <c r="D80">
        <v>2</v>
      </c>
      <c r="E80">
        <v>1.5</v>
      </c>
      <c r="F80">
        <v>5</v>
      </c>
      <c r="G80">
        <v>3</v>
      </c>
      <c r="H80">
        <v>0.4</v>
      </c>
      <c r="I80">
        <v>2</v>
      </c>
    </row>
    <row r="81" spans="1:9">
      <c r="B81" t="s">
        <v>11</v>
      </c>
      <c r="C81">
        <v>0</v>
      </c>
      <c r="D81">
        <v>2.4</v>
      </c>
      <c r="E81">
        <v>1.5</v>
      </c>
      <c r="F81">
        <v>5</v>
      </c>
      <c r="G81">
        <v>3.2</v>
      </c>
      <c r="H81">
        <v>0.3</v>
      </c>
      <c r="I81">
        <v>2</v>
      </c>
    </row>
    <row r="82" spans="1:9">
      <c r="B82" t="s">
        <v>11</v>
      </c>
      <c r="C82">
        <v>0</v>
      </c>
      <c r="D82">
        <v>2.5</v>
      </c>
      <c r="E82">
        <v>2.2000000000000002</v>
      </c>
      <c r="F82">
        <v>8.8000000000000007</v>
      </c>
      <c r="G82">
        <v>4.5</v>
      </c>
      <c r="H82">
        <v>0.5</v>
      </c>
      <c r="I82">
        <v>4</v>
      </c>
    </row>
    <row r="83" spans="1:9" ht="13.5" thickBot="1">
      <c r="A83" s="1"/>
      <c r="B83" s="1" t="s">
        <v>11</v>
      </c>
      <c r="C83" s="1">
        <v>0</v>
      </c>
      <c r="D83" s="1">
        <v>9.1</v>
      </c>
      <c r="E83" s="1">
        <v>8.4</v>
      </c>
      <c r="F83" s="1">
        <v>35.5</v>
      </c>
      <c r="G83" s="1">
        <v>13</v>
      </c>
      <c r="H83" s="1">
        <v>4</v>
      </c>
      <c r="I83" s="1">
        <v>155</v>
      </c>
    </row>
    <row r="84" spans="1:9">
      <c r="A84" t="s">
        <v>51</v>
      </c>
      <c r="B84" t="s">
        <v>11</v>
      </c>
      <c r="C84">
        <v>0</v>
      </c>
      <c r="D84">
        <v>2.5</v>
      </c>
      <c r="E84">
        <v>1.4</v>
      </c>
      <c r="F84">
        <v>5.0999999999999996</v>
      </c>
      <c r="G84">
        <v>4</v>
      </c>
      <c r="H84">
        <v>4</v>
      </c>
      <c r="I84">
        <v>4</v>
      </c>
    </row>
    <row r="85" spans="1:9">
      <c r="B85" t="s">
        <v>11</v>
      </c>
      <c r="C85">
        <v>0</v>
      </c>
      <c r="D85">
        <v>6</v>
      </c>
      <c r="E85">
        <v>5.5</v>
      </c>
      <c r="F85">
        <v>29.5</v>
      </c>
      <c r="G85">
        <v>10.7</v>
      </c>
      <c r="H85">
        <v>0.3</v>
      </c>
      <c r="I85">
        <v>168</v>
      </c>
    </row>
    <row r="86" spans="1:9">
      <c r="B86" t="s">
        <v>19</v>
      </c>
      <c r="C86">
        <v>0</v>
      </c>
      <c r="D86">
        <v>0.85</v>
      </c>
      <c r="E86">
        <v>0.87</v>
      </c>
      <c r="F86">
        <v>2.7</v>
      </c>
      <c r="G86">
        <v>2.5</v>
      </c>
      <c r="H86">
        <v>0.4</v>
      </c>
      <c r="I86">
        <v>1</v>
      </c>
    </row>
    <row r="87" spans="1:9">
      <c r="B87" t="s">
        <v>11</v>
      </c>
      <c r="C87">
        <v>0</v>
      </c>
      <c r="D87">
        <v>5.45</v>
      </c>
      <c r="E87">
        <v>5.2</v>
      </c>
      <c r="F87">
        <v>19.899999999999999</v>
      </c>
      <c r="G87">
        <v>8</v>
      </c>
      <c r="H87">
        <v>1.3</v>
      </c>
      <c r="I87">
        <v>80</v>
      </c>
    </row>
    <row r="88" spans="1:9">
      <c r="B88" t="s">
        <v>11</v>
      </c>
      <c r="C88">
        <v>0</v>
      </c>
      <c r="D88">
        <v>3.2</v>
      </c>
      <c r="E88">
        <v>2.5</v>
      </c>
      <c r="F88">
        <v>8.5</v>
      </c>
      <c r="G88">
        <v>4.2</v>
      </c>
      <c r="H88">
        <v>0.3</v>
      </c>
      <c r="I88">
        <v>5</v>
      </c>
    </row>
    <row r="89" spans="1:9">
      <c r="B89" t="s">
        <v>11</v>
      </c>
      <c r="C89">
        <v>0</v>
      </c>
      <c r="D89">
        <v>6.2</v>
      </c>
      <c r="E89">
        <v>5.4</v>
      </c>
      <c r="F89">
        <v>41.5</v>
      </c>
      <c r="G89">
        <v>13.8</v>
      </c>
      <c r="H89">
        <v>2.8</v>
      </c>
      <c r="I89">
        <v>145</v>
      </c>
    </row>
    <row r="90" spans="1:9">
      <c r="B90" t="s">
        <v>11</v>
      </c>
      <c r="C90">
        <v>0</v>
      </c>
      <c r="D90">
        <v>4.3</v>
      </c>
      <c r="E90">
        <v>3.3</v>
      </c>
      <c r="F90">
        <v>8.5</v>
      </c>
      <c r="G90">
        <v>6.8</v>
      </c>
      <c r="H90">
        <v>1.2</v>
      </c>
      <c r="I90">
        <v>53</v>
      </c>
    </row>
    <row r="91" spans="1:9" ht="13.5" thickBot="1">
      <c r="A91" s="1"/>
      <c r="B91" s="1" t="s">
        <v>11</v>
      </c>
      <c r="C91" s="1">
        <v>0</v>
      </c>
      <c r="D91" s="1">
        <v>5</v>
      </c>
      <c r="E91" s="1">
        <v>4.5999999999999996</v>
      </c>
      <c r="F91" s="1">
        <v>16.8</v>
      </c>
      <c r="G91" s="1">
        <v>7.7</v>
      </c>
      <c r="H91" s="1">
        <v>0.5</v>
      </c>
      <c r="I91" s="1">
        <v>17</v>
      </c>
    </row>
    <row r="92" spans="1:9">
      <c r="A92" t="s">
        <v>55</v>
      </c>
      <c r="B92" t="s">
        <v>11</v>
      </c>
      <c r="C92">
        <v>0</v>
      </c>
      <c r="D92">
        <v>5.6</v>
      </c>
      <c r="E92">
        <v>6.5</v>
      </c>
      <c r="F92">
        <v>32</v>
      </c>
      <c r="G92">
        <v>9</v>
      </c>
      <c r="H92">
        <v>2.5</v>
      </c>
      <c r="I92">
        <v>110</v>
      </c>
    </row>
    <row r="93" spans="1:9">
      <c r="B93" t="s">
        <v>11</v>
      </c>
      <c r="C93">
        <v>0</v>
      </c>
      <c r="D93">
        <v>5.2</v>
      </c>
      <c r="E93">
        <v>3.4</v>
      </c>
      <c r="F93">
        <v>18.100000000000001</v>
      </c>
      <c r="G93">
        <v>10.7</v>
      </c>
      <c r="H93">
        <v>1</v>
      </c>
      <c r="I93">
        <v>37</v>
      </c>
    </row>
    <row r="94" spans="1:9">
      <c r="B94" t="s">
        <v>11</v>
      </c>
      <c r="C94">
        <v>0</v>
      </c>
      <c r="D94">
        <v>4</v>
      </c>
      <c r="E94">
        <v>2.4</v>
      </c>
      <c r="F94">
        <v>14.1</v>
      </c>
      <c r="G94">
        <v>7</v>
      </c>
      <c r="H94">
        <v>1.5</v>
      </c>
      <c r="I94">
        <v>15</v>
      </c>
    </row>
    <row r="95" spans="1:9">
      <c r="B95" t="s">
        <v>11</v>
      </c>
      <c r="C95">
        <v>0</v>
      </c>
      <c r="D95">
        <v>2.6</v>
      </c>
      <c r="E95">
        <v>1.7</v>
      </c>
      <c r="F95">
        <v>7.5</v>
      </c>
      <c r="G95">
        <v>6.7</v>
      </c>
      <c r="H95">
        <v>0.5</v>
      </c>
      <c r="I95">
        <v>5</v>
      </c>
    </row>
    <row r="96" spans="1:9">
      <c r="B96" t="s">
        <v>11</v>
      </c>
      <c r="C96">
        <v>0</v>
      </c>
      <c r="D96">
        <v>7.8</v>
      </c>
      <c r="E96">
        <v>6.5</v>
      </c>
      <c r="F96">
        <v>24.1</v>
      </c>
      <c r="G96">
        <v>10.8</v>
      </c>
      <c r="H96">
        <v>1.2</v>
      </c>
      <c r="I96">
        <v>30</v>
      </c>
    </row>
    <row r="97" spans="1:10">
      <c r="B97" t="s">
        <v>11</v>
      </c>
      <c r="C97">
        <v>0</v>
      </c>
      <c r="D97">
        <v>2.7</v>
      </c>
      <c r="E97">
        <v>2.8</v>
      </c>
      <c r="F97">
        <v>12.4</v>
      </c>
      <c r="G97">
        <v>5</v>
      </c>
      <c r="H97">
        <v>0.5</v>
      </c>
      <c r="I97">
        <v>15</v>
      </c>
    </row>
    <row r="98" spans="1:10" ht="13.5" thickBot="1">
      <c r="A98" s="1"/>
      <c r="B98" s="1" t="s">
        <v>11</v>
      </c>
      <c r="C98" s="1">
        <v>0</v>
      </c>
      <c r="D98" s="1">
        <v>2</v>
      </c>
      <c r="E98" s="1">
        <v>1.7</v>
      </c>
      <c r="F98" s="1">
        <v>7.3</v>
      </c>
      <c r="G98" s="1">
        <v>4.3</v>
      </c>
      <c r="H98" s="1">
        <v>1.8</v>
      </c>
      <c r="I98" s="1">
        <v>2</v>
      </c>
    </row>
    <row r="99" spans="1:10">
      <c r="A99" t="s">
        <v>58</v>
      </c>
      <c r="B99" t="s">
        <v>19</v>
      </c>
      <c r="C99">
        <v>0</v>
      </c>
      <c r="D99">
        <v>4.4000000000000004</v>
      </c>
      <c r="E99">
        <v>4.9000000000000004</v>
      </c>
      <c r="F99">
        <v>16.899999999999999</v>
      </c>
      <c r="G99">
        <v>7</v>
      </c>
      <c r="H99">
        <v>0.3</v>
      </c>
      <c r="I99">
        <v>125</v>
      </c>
    </row>
    <row r="100" spans="1:10">
      <c r="B100" t="s">
        <v>11</v>
      </c>
      <c r="C100">
        <v>0</v>
      </c>
      <c r="D100">
        <v>3.45</v>
      </c>
      <c r="E100">
        <v>4.7</v>
      </c>
      <c r="F100">
        <v>16.8</v>
      </c>
      <c r="G100">
        <v>6</v>
      </c>
      <c r="H100">
        <v>1</v>
      </c>
      <c r="I100">
        <v>35</v>
      </c>
    </row>
    <row r="101" spans="1:10">
      <c r="B101" t="s">
        <v>11</v>
      </c>
      <c r="C101">
        <v>0</v>
      </c>
      <c r="D101">
        <v>5.0999999999999996</v>
      </c>
      <c r="E101">
        <v>2.9</v>
      </c>
      <c r="F101">
        <v>15.7</v>
      </c>
      <c r="G101">
        <v>5.7</v>
      </c>
      <c r="H101">
        <v>0.5</v>
      </c>
      <c r="I101">
        <v>22</v>
      </c>
    </row>
    <row r="102" spans="1:10" ht="13.5" thickBot="1">
      <c r="A102" s="1"/>
      <c r="B102" s="1" t="s">
        <v>11</v>
      </c>
      <c r="C102" s="1">
        <v>0</v>
      </c>
      <c r="D102" s="1">
        <v>6.6</v>
      </c>
      <c r="E102" s="1">
        <v>5.6</v>
      </c>
      <c r="F102" s="1">
        <v>18.2</v>
      </c>
      <c r="G102" s="1">
        <v>6</v>
      </c>
      <c r="H102" s="1">
        <v>0.4</v>
      </c>
      <c r="I102" s="1">
        <v>39</v>
      </c>
    </row>
    <row r="103" spans="1:10">
      <c r="A103" t="s">
        <v>61</v>
      </c>
      <c r="B103" t="s">
        <v>11</v>
      </c>
      <c r="C103">
        <v>0</v>
      </c>
      <c r="D103">
        <v>6.1</v>
      </c>
      <c r="E103">
        <v>7.3</v>
      </c>
      <c r="F103">
        <v>37.799999999999997</v>
      </c>
      <c r="G103">
        <v>10.6</v>
      </c>
      <c r="H103">
        <v>2</v>
      </c>
      <c r="I103">
        <v>140</v>
      </c>
    </row>
    <row r="104" spans="1:10">
      <c r="B104" t="s">
        <v>11</v>
      </c>
      <c r="C104">
        <v>0</v>
      </c>
      <c r="D104">
        <v>6</v>
      </c>
      <c r="E104">
        <v>7.16</v>
      </c>
      <c r="F104">
        <v>38</v>
      </c>
      <c r="G104">
        <v>8.5</v>
      </c>
      <c r="H104">
        <v>1.3</v>
      </c>
      <c r="I104">
        <v>76</v>
      </c>
    </row>
    <row r="105" spans="1:10" s="10" customFormat="1" ht="15">
      <c r="B105" s="10" t="s">
        <v>11</v>
      </c>
      <c r="C105" s="10">
        <v>2</v>
      </c>
      <c r="D105" s="10">
        <v>9.6999999999999993</v>
      </c>
      <c r="E105" s="10">
        <v>10.4</v>
      </c>
      <c r="F105" s="10">
        <v>49.7</v>
      </c>
      <c r="G105" s="10">
        <v>13</v>
      </c>
      <c r="H105" s="10">
        <v>2.4</v>
      </c>
      <c r="I105" s="10">
        <v>176</v>
      </c>
    </row>
    <row r="106" spans="1:10">
      <c r="B106" t="s">
        <v>11</v>
      </c>
      <c r="C106">
        <v>0</v>
      </c>
      <c r="D106">
        <v>7.9</v>
      </c>
      <c r="E106">
        <v>6</v>
      </c>
      <c r="F106">
        <v>35</v>
      </c>
      <c r="G106">
        <v>10.9</v>
      </c>
      <c r="H106">
        <v>2</v>
      </c>
      <c r="I106">
        <v>85</v>
      </c>
    </row>
    <row r="107" spans="1:10">
      <c r="B107" t="s">
        <v>11</v>
      </c>
      <c r="C107">
        <v>0</v>
      </c>
      <c r="D107">
        <v>3.7</v>
      </c>
      <c r="E107">
        <v>5.5</v>
      </c>
      <c r="F107">
        <v>20.399999999999999</v>
      </c>
      <c r="G107">
        <v>10</v>
      </c>
      <c r="H107">
        <v>2.16</v>
      </c>
      <c r="I107">
        <v>14</v>
      </c>
    </row>
    <row r="108" spans="1:10" s="10" customFormat="1" ht="15.75" thickBot="1">
      <c r="A108" s="12"/>
      <c r="B108" s="12" t="s">
        <v>11</v>
      </c>
      <c r="C108" s="12">
        <v>3</v>
      </c>
      <c r="D108" s="12">
        <v>11.6</v>
      </c>
      <c r="E108" s="12">
        <v>12.6</v>
      </c>
      <c r="F108" s="12">
        <v>58</v>
      </c>
      <c r="G108" s="12">
        <v>11</v>
      </c>
      <c r="H108" s="12">
        <v>1.2</v>
      </c>
      <c r="I108" s="12">
        <v>184</v>
      </c>
    </row>
    <row r="109" spans="1:10">
      <c r="A109" t="s">
        <v>65</v>
      </c>
      <c r="B109" t="s">
        <v>11</v>
      </c>
      <c r="C109">
        <v>0</v>
      </c>
      <c r="D109">
        <v>9.5</v>
      </c>
      <c r="E109">
        <v>7.65</v>
      </c>
      <c r="F109">
        <v>27.6</v>
      </c>
      <c r="G109">
        <v>10.5</v>
      </c>
      <c r="H109">
        <v>2</v>
      </c>
      <c r="I109">
        <v>170</v>
      </c>
    </row>
    <row r="110" spans="1:10">
      <c r="B110" t="s">
        <v>19</v>
      </c>
      <c r="C110">
        <v>0</v>
      </c>
      <c r="D110">
        <v>6.7</v>
      </c>
      <c r="E110">
        <v>7.65</v>
      </c>
      <c r="F110">
        <v>37</v>
      </c>
      <c r="G110">
        <v>7</v>
      </c>
      <c r="H110">
        <v>2.2999999999999998</v>
      </c>
      <c r="I110">
        <v>65</v>
      </c>
      <c r="J110" t="s">
        <v>67</v>
      </c>
    </row>
    <row r="111" spans="1:10" ht="13.5" thickBot="1">
      <c r="A111" s="1"/>
      <c r="B111" s="1" t="s">
        <v>11</v>
      </c>
      <c r="C111" s="1">
        <v>0</v>
      </c>
      <c r="D111" s="1">
        <v>8.5</v>
      </c>
      <c r="E111" s="1">
        <v>8.65</v>
      </c>
      <c r="F111" s="1">
        <v>39.4</v>
      </c>
      <c r="G111" s="1">
        <v>12</v>
      </c>
      <c r="H111" s="1">
        <v>2</v>
      </c>
      <c r="I111" s="1">
        <v>150</v>
      </c>
      <c r="J111" s="1" t="s">
        <v>64</v>
      </c>
    </row>
    <row r="112" spans="1:10" s="10" customFormat="1" ht="15">
      <c r="A112" s="10" t="s">
        <v>68</v>
      </c>
      <c r="B112" s="10" t="s">
        <v>11</v>
      </c>
      <c r="C112" s="10">
        <v>2</v>
      </c>
      <c r="D112" s="10">
        <v>6.1</v>
      </c>
      <c r="E112" s="10">
        <v>6.7</v>
      </c>
      <c r="F112" s="10">
        <v>31.5</v>
      </c>
      <c r="G112" s="10">
        <v>8.6999999999999993</v>
      </c>
      <c r="H112" s="10">
        <v>2</v>
      </c>
      <c r="I112" s="10">
        <v>110</v>
      </c>
    </row>
    <row r="113" spans="1:10">
      <c r="B113" t="s">
        <v>11</v>
      </c>
      <c r="C113">
        <v>0</v>
      </c>
      <c r="D113">
        <v>8.8000000000000007</v>
      </c>
      <c r="E113">
        <v>8.6</v>
      </c>
      <c r="F113">
        <v>42.3</v>
      </c>
      <c r="G113">
        <v>15.6</v>
      </c>
      <c r="H113">
        <v>0.5</v>
      </c>
      <c r="I113">
        <v>184</v>
      </c>
      <c r="J113" s="4" t="s">
        <v>71</v>
      </c>
    </row>
    <row r="114" spans="1:10" ht="13.5" thickBot="1">
      <c r="A114" s="1"/>
      <c r="B114" s="1" t="s">
        <v>19</v>
      </c>
      <c r="C114" s="1">
        <v>0</v>
      </c>
      <c r="D114" s="1">
        <v>4.5</v>
      </c>
      <c r="E114" s="1">
        <v>4.25</v>
      </c>
      <c r="F114" s="1">
        <v>18.100000000000001</v>
      </c>
      <c r="G114" s="1">
        <v>6.3</v>
      </c>
      <c r="H114" s="1">
        <v>0.4</v>
      </c>
      <c r="I114" s="1">
        <v>70</v>
      </c>
      <c r="J114" t="s">
        <v>72</v>
      </c>
    </row>
    <row r="115" spans="1:10">
      <c r="A115" t="s">
        <v>73</v>
      </c>
      <c r="B115" t="s">
        <v>19</v>
      </c>
      <c r="C115">
        <v>0</v>
      </c>
      <c r="D115">
        <v>5.45</v>
      </c>
      <c r="E115">
        <v>4.5</v>
      </c>
      <c r="F115">
        <v>15.8</v>
      </c>
      <c r="G115">
        <v>6.5</v>
      </c>
      <c r="H115">
        <v>0.3</v>
      </c>
      <c r="I115">
        <v>25</v>
      </c>
    </row>
    <row r="116" spans="1:10">
      <c r="B116" t="s">
        <v>11</v>
      </c>
      <c r="C116">
        <v>0</v>
      </c>
      <c r="D116">
        <v>6.5</v>
      </c>
      <c r="E116">
        <v>7.35</v>
      </c>
      <c r="F116">
        <v>36.5</v>
      </c>
      <c r="G116">
        <v>13</v>
      </c>
      <c r="H116">
        <v>2.2999999999999998</v>
      </c>
      <c r="I116">
        <v>160</v>
      </c>
      <c r="J116" t="s">
        <v>76</v>
      </c>
    </row>
    <row r="117" spans="1:10">
      <c r="B117" t="s">
        <v>11</v>
      </c>
      <c r="C117">
        <v>0</v>
      </c>
      <c r="D117">
        <v>7.5</v>
      </c>
      <c r="E117">
        <v>6.4</v>
      </c>
      <c r="F117">
        <v>29.3</v>
      </c>
      <c r="G117">
        <v>12.6</v>
      </c>
      <c r="H117">
        <v>2.1</v>
      </c>
      <c r="I117">
        <v>17.3</v>
      </c>
    </row>
    <row r="118" spans="1:10" ht="13.5" thickBot="1">
      <c r="A118" s="1"/>
      <c r="B118" s="1" t="s">
        <v>11</v>
      </c>
      <c r="C118" s="1">
        <v>0</v>
      </c>
      <c r="D118" s="1">
        <v>5.71</v>
      </c>
      <c r="E118" s="1">
        <v>5.8</v>
      </c>
      <c r="F118" s="1">
        <v>15.6</v>
      </c>
      <c r="G118" s="1">
        <v>6.1</v>
      </c>
      <c r="H118" s="1">
        <v>1</v>
      </c>
      <c r="I118" s="1">
        <v>23</v>
      </c>
    </row>
    <row r="119" spans="1:10">
      <c r="A119" t="s">
        <v>78</v>
      </c>
      <c r="B119" t="s">
        <v>19</v>
      </c>
      <c r="C119">
        <v>0</v>
      </c>
      <c r="D119">
        <v>4.2</v>
      </c>
      <c r="E119">
        <v>3.5</v>
      </c>
      <c r="F119">
        <v>11.5</v>
      </c>
      <c r="G119">
        <v>5.6</v>
      </c>
      <c r="H119">
        <v>0</v>
      </c>
      <c r="I119">
        <v>25</v>
      </c>
    </row>
    <row r="120" spans="1:10">
      <c r="B120" t="s">
        <v>19</v>
      </c>
      <c r="C120">
        <v>0</v>
      </c>
      <c r="D120">
        <v>10.5</v>
      </c>
      <c r="E120">
        <v>8.6999999999999993</v>
      </c>
      <c r="F120">
        <v>34.4</v>
      </c>
      <c r="G120">
        <v>9.3000000000000007</v>
      </c>
      <c r="H120">
        <v>0</v>
      </c>
      <c r="I120">
        <v>175</v>
      </c>
    </row>
    <row r="121" spans="1:10">
      <c r="B121" t="s">
        <v>11</v>
      </c>
      <c r="C121">
        <v>0</v>
      </c>
      <c r="D121">
        <v>3.2</v>
      </c>
      <c r="E121">
        <v>2.8</v>
      </c>
      <c r="F121">
        <v>12.5</v>
      </c>
      <c r="G121">
        <v>7.5</v>
      </c>
      <c r="H121">
        <v>0.2</v>
      </c>
      <c r="I121">
        <v>7</v>
      </c>
    </row>
    <row r="122" spans="1:10">
      <c r="B122" t="s">
        <v>19</v>
      </c>
      <c r="C122">
        <v>0</v>
      </c>
      <c r="D122">
        <v>4.7</v>
      </c>
      <c r="E122">
        <v>3.6</v>
      </c>
      <c r="F122">
        <v>15.4</v>
      </c>
      <c r="G122">
        <v>6</v>
      </c>
      <c r="H122">
        <v>0.6</v>
      </c>
      <c r="I122">
        <v>22</v>
      </c>
    </row>
    <row r="123" spans="1:10">
      <c r="B123" t="s">
        <v>11</v>
      </c>
      <c r="C123">
        <v>3</v>
      </c>
      <c r="D123">
        <v>6.5</v>
      </c>
      <c r="E123">
        <v>7.5</v>
      </c>
      <c r="F123">
        <v>30.3</v>
      </c>
      <c r="G123">
        <v>10.15</v>
      </c>
      <c r="H123">
        <v>0.6</v>
      </c>
      <c r="I123">
        <v>85</v>
      </c>
    </row>
    <row r="124" spans="1:10" s="10" customFormat="1" ht="15">
      <c r="B124" s="10" t="s">
        <v>11</v>
      </c>
      <c r="C124" s="10">
        <v>4</v>
      </c>
      <c r="D124" s="10">
        <v>6.3</v>
      </c>
      <c r="E124" s="10">
        <v>4.8</v>
      </c>
      <c r="F124" s="10">
        <v>24.7</v>
      </c>
      <c r="G124" s="10">
        <v>8.3000000000000007</v>
      </c>
      <c r="H124" s="10">
        <v>0.7</v>
      </c>
      <c r="I124" s="10">
        <v>50</v>
      </c>
    </row>
    <row r="125" spans="1:10">
      <c r="B125" t="s">
        <v>11</v>
      </c>
      <c r="C125">
        <v>0</v>
      </c>
      <c r="D125">
        <v>1.5</v>
      </c>
      <c r="E125">
        <v>1.1000000000000001</v>
      </c>
      <c r="F125">
        <v>0.7</v>
      </c>
      <c r="G125">
        <v>2.2999999999999998</v>
      </c>
      <c r="H125">
        <v>0.4</v>
      </c>
      <c r="I125">
        <v>3</v>
      </c>
    </row>
    <row r="126" spans="1:10" s="10" customFormat="1" ht="15.75" thickBot="1">
      <c r="A126" s="12"/>
      <c r="B126" s="12" t="s">
        <v>19</v>
      </c>
      <c r="C126" s="12">
        <v>3</v>
      </c>
      <c r="D126" s="12">
        <v>5</v>
      </c>
      <c r="E126" s="12">
        <v>6.1</v>
      </c>
      <c r="F126" s="12">
        <v>17.100000000000001</v>
      </c>
      <c r="G126" s="12">
        <v>9.5</v>
      </c>
      <c r="H126" s="12">
        <v>0.5</v>
      </c>
      <c r="I126" s="12">
        <v>1.75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O108"/>
  <sheetViews>
    <sheetView workbookViewId="0"/>
  </sheetViews>
  <sheetFormatPr baseColWidth="10" defaultRowHeight="15"/>
  <cols>
    <col min="10" max="10" width="11.42578125" style="10"/>
  </cols>
  <sheetData>
    <row r="1" spans="1:11" ht="15.75" thickBot="1">
      <c r="A1" s="6" t="s">
        <v>2</v>
      </c>
      <c r="B1" s="7" t="s">
        <v>3</v>
      </c>
      <c r="C1" s="7" t="s">
        <v>4</v>
      </c>
      <c r="D1" s="7" t="s">
        <v>5</v>
      </c>
      <c r="E1" s="1" t="s">
        <v>104</v>
      </c>
      <c r="F1" s="7" t="s">
        <v>100</v>
      </c>
      <c r="G1" s="6" t="s">
        <v>6</v>
      </c>
      <c r="H1" s="6" t="s">
        <v>7</v>
      </c>
      <c r="I1" s="6" t="s">
        <v>8</v>
      </c>
      <c r="J1" s="16" t="s">
        <v>9</v>
      </c>
      <c r="K1" s="9" t="s">
        <v>105</v>
      </c>
    </row>
    <row r="2" spans="1:11">
      <c r="A2" s="4" t="s">
        <v>11</v>
      </c>
      <c r="B2" s="4">
        <v>0</v>
      </c>
      <c r="C2" s="4">
        <v>1.52</v>
      </c>
      <c r="D2" s="4">
        <v>1.4</v>
      </c>
      <c r="E2" s="4">
        <v>1.46</v>
      </c>
      <c r="F2">
        <v>2.2933680000000001</v>
      </c>
      <c r="G2" s="4">
        <v>4</v>
      </c>
      <c r="H2" s="4">
        <v>5</v>
      </c>
      <c r="I2" s="4">
        <v>1.8</v>
      </c>
      <c r="J2" s="11">
        <v>4</v>
      </c>
      <c r="K2">
        <v>0</v>
      </c>
    </row>
    <row r="3" spans="1:11">
      <c r="A3" s="4" t="s">
        <v>11</v>
      </c>
      <c r="B3" s="4">
        <v>0</v>
      </c>
      <c r="C3" s="4">
        <v>1.7</v>
      </c>
      <c r="D3" s="4">
        <v>1.7</v>
      </c>
      <c r="E3" s="4">
        <v>1.7</v>
      </c>
      <c r="F3">
        <v>2.6703600000000001</v>
      </c>
      <c r="G3" s="4">
        <v>3.3</v>
      </c>
      <c r="H3" s="4">
        <v>4.5</v>
      </c>
      <c r="I3" s="4">
        <v>2</v>
      </c>
      <c r="J3" s="11">
        <v>3</v>
      </c>
      <c r="K3">
        <v>0</v>
      </c>
    </row>
    <row r="4" spans="1:11">
      <c r="A4" s="4" t="s">
        <v>11</v>
      </c>
      <c r="B4" s="4">
        <v>0</v>
      </c>
      <c r="C4" s="4">
        <v>1.3</v>
      </c>
      <c r="D4" s="4">
        <v>1.27</v>
      </c>
      <c r="E4" s="4">
        <v>1.2849999999999999</v>
      </c>
      <c r="F4">
        <v>2.018478</v>
      </c>
      <c r="G4" s="4">
        <v>3.2</v>
      </c>
      <c r="H4" s="4">
        <v>4.7</v>
      </c>
      <c r="I4" s="4">
        <v>1</v>
      </c>
      <c r="J4" s="11">
        <v>4</v>
      </c>
      <c r="K4">
        <v>0</v>
      </c>
    </row>
    <row r="5" spans="1:11">
      <c r="A5" s="4" t="s">
        <v>11</v>
      </c>
      <c r="B5" s="4">
        <v>0</v>
      </c>
      <c r="C5" s="4">
        <v>3</v>
      </c>
      <c r="D5" s="4">
        <v>2.1</v>
      </c>
      <c r="E5" s="4">
        <v>2.5499999999999998</v>
      </c>
      <c r="F5">
        <v>4.0055399999999999</v>
      </c>
      <c r="G5" s="4">
        <v>4</v>
      </c>
      <c r="H5" s="4">
        <v>4</v>
      </c>
      <c r="I5" s="4">
        <v>1</v>
      </c>
      <c r="J5" s="11">
        <v>5</v>
      </c>
      <c r="K5">
        <v>0</v>
      </c>
    </row>
    <row r="6" spans="1:11">
      <c r="A6" s="4" t="s">
        <v>11</v>
      </c>
      <c r="B6" s="4">
        <v>0</v>
      </c>
      <c r="C6" s="4">
        <v>2.6</v>
      </c>
      <c r="D6" s="4">
        <v>2.62</v>
      </c>
      <c r="E6" s="4">
        <v>2.61</v>
      </c>
      <c r="F6">
        <v>4.0997880000000002</v>
      </c>
      <c r="G6" s="4">
        <v>5.3</v>
      </c>
      <c r="H6" s="4">
        <v>5</v>
      </c>
      <c r="I6" s="4">
        <v>2</v>
      </c>
      <c r="J6" s="11">
        <v>7</v>
      </c>
      <c r="K6">
        <v>0</v>
      </c>
    </row>
    <row r="7" spans="1:11">
      <c r="A7" s="4" t="s">
        <v>11</v>
      </c>
      <c r="B7" s="4">
        <v>0</v>
      </c>
      <c r="C7" s="4">
        <v>0.95</v>
      </c>
      <c r="D7" s="4">
        <v>0.9</v>
      </c>
      <c r="E7" s="4">
        <v>0.92500000000000004</v>
      </c>
      <c r="F7">
        <v>1.45299</v>
      </c>
      <c r="G7" s="4">
        <v>1.5</v>
      </c>
      <c r="H7" s="4">
        <v>1</v>
      </c>
      <c r="I7" s="4">
        <v>1.5</v>
      </c>
      <c r="J7" s="11">
        <v>1</v>
      </c>
      <c r="K7">
        <v>0</v>
      </c>
    </row>
    <row r="8" spans="1:11">
      <c r="A8" s="4" t="s">
        <v>11</v>
      </c>
      <c r="B8" s="4">
        <v>0</v>
      </c>
      <c r="C8" s="4">
        <v>3.2</v>
      </c>
      <c r="D8" s="4">
        <v>1.7</v>
      </c>
      <c r="E8" s="4">
        <v>2.4500000000000002</v>
      </c>
      <c r="F8">
        <v>3.8484600000000002</v>
      </c>
      <c r="G8" s="4">
        <v>4</v>
      </c>
      <c r="H8" s="4">
        <v>5</v>
      </c>
      <c r="I8" s="4">
        <v>2</v>
      </c>
      <c r="J8" s="11">
        <v>3</v>
      </c>
      <c r="K8">
        <v>0</v>
      </c>
    </row>
    <row r="9" spans="1:11">
      <c r="A9" s="4" t="s">
        <v>11</v>
      </c>
      <c r="B9" s="4">
        <v>0</v>
      </c>
      <c r="C9" s="4">
        <v>2.31</v>
      </c>
      <c r="D9" s="4">
        <v>2.97</v>
      </c>
      <c r="E9" s="4">
        <v>2.64</v>
      </c>
      <c r="F9">
        <v>4.1469120000000004</v>
      </c>
      <c r="G9" s="4">
        <v>7</v>
      </c>
      <c r="H9" s="4">
        <v>5.9</v>
      </c>
      <c r="I9" s="4">
        <v>0.3</v>
      </c>
      <c r="J9" s="11">
        <v>6</v>
      </c>
      <c r="K9">
        <v>0</v>
      </c>
    </row>
    <row r="10" spans="1:11">
      <c r="A10" s="4" t="s">
        <v>11</v>
      </c>
      <c r="B10" s="4">
        <v>0</v>
      </c>
      <c r="C10" s="4">
        <v>1.3</v>
      </c>
      <c r="D10" s="4">
        <v>1.96</v>
      </c>
      <c r="E10" s="4">
        <v>1.63</v>
      </c>
      <c r="F10">
        <v>2.5604039999999997</v>
      </c>
      <c r="G10" s="4">
        <v>4.8</v>
      </c>
      <c r="H10" s="4">
        <v>4.5</v>
      </c>
      <c r="I10" s="4">
        <v>2</v>
      </c>
      <c r="J10" s="11">
        <v>3</v>
      </c>
      <c r="K10">
        <v>0</v>
      </c>
    </row>
    <row r="11" spans="1:11">
      <c r="A11" s="4" t="s">
        <v>11</v>
      </c>
      <c r="B11" s="4">
        <v>0</v>
      </c>
      <c r="C11" s="4">
        <v>1.73</v>
      </c>
      <c r="D11" s="4">
        <v>1.32</v>
      </c>
      <c r="E11" s="4">
        <v>1.5249999999999999</v>
      </c>
      <c r="F11">
        <v>2.39547</v>
      </c>
      <c r="G11" s="4">
        <v>2.4</v>
      </c>
      <c r="H11" s="4">
        <v>3</v>
      </c>
      <c r="I11" s="4">
        <v>1.6</v>
      </c>
      <c r="J11" s="11">
        <v>2</v>
      </c>
      <c r="K11">
        <v>0</v>
      </c>
    </row>
    <row r="12" spans="1:11">
      <c r="A12" s="4" t="s">
        <v>11</v>
      </c>
      <c r="B12" s="4">
        <v>0</v>
      </c>
      <c r="C12" s="4">
        <v>1.3</v>
      </c>
      <c r="D12" s="4">
        <v>1.2</v>
      </c>
      <c r="E12" s="4">
        <v>1.25</v>
      </c>
      <c r="F12">
        <v>1.9635</v>
      </c>
      <c r="G12" s="4">
        <v>2</v>
      </c>
      <c r="H12" s="4">
        <v>2.5</v>
      </c>
      <c r="I12" s="4">
        <v>1.4</v>
      </c>
      <c r="J12" s="11">
        <v>1.5</v>
      </c>
      <c r="K12">
        <v>0</v>
      </c>
    </row>
    <row r="13" spans="1:11" ht="15.75" thickBot="1">
      <c r="A13" s="1" t="s">
        <v>11</v>
      </c>
      <c r="B13" s="1">
        <v>0</v>
      </c>
      <c r="C13" s="1">
        <v>2.13</v>
      </c>
      <c r="D13" s="1">
        <v>1.59</v>
      </c>
      <c r="E13" s="1">
        <v>1.86</v>
      </c>
      <c r="F13" s="1">
        <v>2.9216879999999996</v>
      </c>
      <c r="G13" s="1">
        <v>4.5999999999999996</v>
      </c>
      <c r="H13" s="1">
        <v>6.3</v>
      </c>
      <c r="I13" s="1">
        <v>3</v>
      </c>
      <c r="J13" s="12">
        <v>5</v>
      </c>
      <c r="K13">
        <v>0</v>
      </c>
    </row>
    <row r="14" spans="1:11">
      <c r="A14" s="4" t="s">
        <v>11</v>
      </c>
      <c r="B14" s="4">
        <v>0</v>
      </c>
      <c r="C14" s="4">
        <v>3.55</v>
      </c>
      <c r="D14" s="4">
        <v>5.2</v>
      </c>
      <c r="E14" s="4">
        <v>4.375</v>
      </c>
      <c r="F14">
        <v>6.8722500000000002</v>
      </c>
      <c r="G14" s="4">
        <v>16</v>
      </c>
      <c r="H14" s="4">
        <v>5.5</v>
      </c>
      <c r="I14" s="4">
        <v>1.5</v>
      </c>
      <c r="J14" s="11">
        <v>30</v>
      </c>
      <c r="K14">
        <v>0</v>
      </c>
    </row>
    <row r="15" spans="1:11">
      <c r="A15" s="4" t="s">
        <v>11</v>
      </c>
      <c r="B15" s="4">
        <v>0</v>
      </c>
      <c r="C15" s="4">
        <v>4.3</v>
      </c>
      <c r="D15" s="4">
        <v>3.8</v>
      </c>
      <c r="E15" s="4">
        <v>4.05</v>
      </c>
      <c r="F15">
        <v>6.3617399999999993</v>
      </c>
      <c r="G15" s="4">
        <v>22.5</v>
      </c>
      <c r="H15" s="4">
        <v>6.6</v>
      </c>
      <c r="I15" s="4">
        <v>1.8</v>
      </c>
      <c r="J15" s="11">
        <v>35</v>
      </c>
      <c r="K15">
        <v>0</v>
      </c>
    </row>
    <row r="16" spans="1:11">
      <c r="A16" s="4" t="s">
        <v>11</v>
      </c>
      <c r="B16" s="4">
        <v>0</v>
      </c>
      <c r="C16" s="4">
        <v>3.58</v>
      </c>
      <c r="D16" s="4">
        <v>2.2999999999999998</v>
      </c>
      <c r="E16" s="4">
        <v>2.94</v>
      </c>
      <c r="F16">
        <v>4.6181520000000003</v>
      </c>
      <c r="G16" s="4">
        <v>10</v>
      </c>
      <c r="H16" s="4">
        <v>4.8</v>
      </c>
      <c r="I16" s="4">
        <v>0.5</v>
      </c>
      <c r="J16" s="11">
        <v>18</v>
      </c>
      <c r="K16">
        <v>0</v>
      </c>
    </row>
    <row r="17" spans="1:11">
      <c r="A17" s="4" t="s">
        <v>11</v>
      </c>
      <c r="B17" s="4">
        <v>0</v>
      </c>
      <c r="C17" s="4">
        <v>3.95</v>
      </c>
      <c r="D17" s="4">
        <v>4.5199999999999996</v>
      </c>
      <c r="E17" s="4">
        <v>4.2350000000000003</v>
      </c>
      <c r="F17">
        <v>6.6523379999999994</v>
      </c>
      <c r="G17" s="4">
        <v>13</v>
      </c>
      <c r="H17" s="4">
        <v>5</v>
      </c>
      <c r="I17" s="4">
        <v>2</v>
      </c>
      <c r="J17" s="11">
        <v>27</v>
      </c>
      <c r="K17">
        <v>0</v>
      </c>
    </row>
    <row r="18" spans="1:11">
      <c r="A18" s="4" t="s">
        <v>11</v>
      </c>
      <c r="B18" s="4">
        <v>0</v>
      </c>
      <c r="C18" s="4">
        <v>2</v>
      </c>
      <c r="D18" s="4">
        <v>1.7</v>
      </c>
      <c r="E18" s="4">
        <v>1.85</v>
      </c>
      <c r="F18">
        <v>2.90598</v>
      </c>
      <c r="G18" s="4">
        <v>5</v>
      </c>
      <c r="H18" s="4">
        <v>3</v>
      </c>
      <c r="I18" s="4">
        <v>1.5</v>
      </c>
      <c r="J18" s="11">
        <v>4</v>
      </c>
      <c r="K18">
        <v>0</v>
      </c>
    </row>
    <row r="19" spans="1:11">
      <c r="A19" s="4" t="s">
        <v>11</v>
      </c>
      <c r="B19" s="4">
        <v>0</v>
      </c>
      <c r="C19" s="4">
        <v>4.26</v>
      </c>
      <c r="D19" s="4">
        <v>4.33</v>
      </c>
      <c r="E19" s="4">
        <v>4.2949999999999999</v>
      </c>
      <c r="F19">
        <v>6.7465859999999997</v>
      </c>
      <c r="G19" s="4">
        <v>22.5</v>
      </c>
      <c r="H19" s="4">
        <v>8</v>
      </c>
      <c r="I19" s="4">
        <v>1</v>
      </c>
      <c r="J19" s="11">
        <v>55</v>
      </c>
      <c r="K19">
        <v>0</v>
      </c>
    </row>
    <row r="20" spans="1:11">
      <c r="A20" s="4" t="s">
        <v>11</v>
      </c>
      <c r="B20" s="4">
        <v>0</v>
      </c>
      <c r="C20" s="4">
        <v>2.4</v>
      </c>
      <c r="D20" s="4">
        <v>3.75</v>
      </c>
      <c r="E20" s="4">
        <v>3.0750000000000002</v>
      </c>
      <c r="F20">
        <v>4.8302100000000001</v>
      </c>
      <c r="G20" s="4">
        <v>7</v>
      </c>
      <c r="H20" s="4">
        <v>5</v>
      </c>
      <c r="I20" s="4">
        <v>0.3</v>
      </c>
      <c r="J20" s="11">
        <v>22</v>
      </c>
      <c r="K20">
        <v>0</v>
      </c>
    </row>
    <row r="21" spans="1:11">
      <c r="A21" s="4" t="s">
        <v>11</v>
      </c>
      <c r="B21" s="4">
        <v>0</v>
      </c>
      <c r="C21" s="4">
        <v>2.5299999999999998</v>
      </c>
      <c r="D21" s="4">
        <v>4.37</v>
      </c>
      <c r="E21" s="4">
        <v>3.45</v>
      </c>
      <c r="F21">
        <v>5.4192600000000004</v>
      </c>
      <c r="G21" s="4">
        <v>8</v>
      </c>
      <c r="H21" s="4">
        <v>7</v>
      </c>
      <c r="I21" s="4">
        <v>0.5</v>
      </c>
      <c r="J21" s="11">
        <v>24</v>
      </c>
      <c r="K21">
        <v>0</v>
      </c>
    </row>
    <row r="22" spans="1:11" ht="15.75" thickBot="1">
      <c r="A22" s="1" t="s">
        <v>11</v>
      </c>
      <c r="B22" s="1">
        <v>0</v>
      </c>
      <c r="C22" s="1">
        <v>4.9000000000000004</v>
      </c>
      <c r="D22" s="1">
        <v>2.86</v>
      </c>
      <c r="E22" s="1">
        <v>3.88</v>
      </c>
      <c r="F22" s="1">
        <v>6.0947040000000001</v>
      </c>
      <c r="G22" s="1">
        <v>16</v>
      </c>
      <c r="H22" s="1">
        <v>5.2</v>
      </c>
      <c r="I22" s="1">
        <v>2</v>
      </c>
      <c r="J22" s="12">
        <v>52</v>
      </c>
      <c r="K22">
        <v>0</v>
      </c>
    </row>
    <row r="23" spans="1:11">
      <c r="A23" s="4" t="s">
        <v>11</v>
      </c>
      <c r="B23">
        <v>0</v>
      </c>
      <c r="C23">
        <v>1.35</v>
      </c>
      <c r="D23">
        <v>1.2</v>
      </c>
      <c r="E23">
        <v>1.2749999999999999</v>
      </c>
      <c r="F23">
        <v>2.0027699999999999</v>
      </c>
      <c r="G23">
        <v>13</v>
      </c>
      <c r="H23">
        <v>2.4</v>
      </c>
      <c r="I23">
        <v>0.4</v>
      </c>
      <c r="J23" s="10">
        <v>15</v>
      </c>
      <c r="K23">
        <v>0</v>
      </c>
    </row>
    <row r="24" spans="1:11">
      <c r="A24" s="4" t="s">
        <v>11</v>
      </c>
      <c r="B24">
        <v>0</v>
      </c>
      <c r="C24">
        <v>6.7</v>
      </c>
      <c r="D24">
        <v>2.6</v>
      </c>
      <c r="E24">
        <v>4.6500000000000004</v>
      </c>
      <c r="F24">
        <v>7.3042200000000008</v>
      </c>
      <c r="G24">
        <v>2.5</v>
      </c>
      <c r="H24">
        <v>3</v>
      </c>
      <c r="I24">
        <v>0.3</v>
      </c>
      <c r="J24" s="10">
        <v>9</v>
      </c>
      <c r="K24">
        <v>0</v>
      </c>
    </row>
    <row r="25" spans="1:11">
      <c r="A25" s="4" t="s">
        <v>11</v>
      </c>
      <c r="B25">
        <v>0</v>
      </c>
      <c r="C25">
        <v>6.5</v>
      </c>
      <c r="D25">
        <v>2.8</v>
      </c>
      <c r="E25">
        <v>4.6500000000000004</v>
      </c>
      <c r="F25">
        <v>7.3042200000000008</v>
      </c>
      <c r="G25">
        <v>3</v>
      </c>
      <c r="H25">
        <v>3</v>
      </c>
      <c r="I25">
        <v>0.3</v>
      </c>
      <c r="J25" s="10">
        <v>12.5</v>
      </c>
      <c r="K25">
        <v>0</v>
      </c>
    </row>
    <row r="26" spans="1:11">
      <c r="A26" s="4" t="s">
        <v>11</v>
      </c>
      <c r="B26">
        <v>0</v>
      </c>
      <c r="C26">
        <v>3.7</v>
      </c>
      <c r="D26">
        <v>2.4</v>
      </c>
      <c r="E26">
        <v>3.05</v>
      </c>
      <c r="F26">
        <v>4.79094</v>
      </c>
      <c r="G26">
        <v>2</v>
      </c>
      <c r="H26">
        <v>6</v>
      </c>
      <c r="I26">
        <v>0.5</v>
      </c>
      <c r="J26" s="10">
        <v>5</v>
      </c>
      <c r="K26">
        <v>0</v>
      </c>
    </row>
    <row r="27" spans="1:11">
      <c r="A27" s="4" t="s">
        <v>11</v>
      </c>
      <c r="B27">
        <v>0</v>
      </c>
      <c r="C27">
        <v>5.3</v>
      </c>
      <c r="D27">
        <v>2.6</v>
      </c>
      <c r="E27">
        <v>3.95</v>
      </c>
      <c r="F27">
        <v>6.2046600000000005</v>
      </c>
      <c r="G27">
        <v>2.8</v>
      </c>
      <c r="H27">
        <v>3</v>
      </c>
      <c r="I27">
        <v>1</v>
      </c>
      <c r="J27" s="10">
        <v>10</v>
      </c>
      <c r="K27">
        <v>0</v>
      </c>
    </row>
    <row r="28" spans="1:11">
      <c r="A28" s="4" t="s">
        <v>11</v>
      </c>
      <c r="B28">
        <v>0</v>
      </c>
      <c r="C28">
        <v>4.5</v>
      </c>
      <c r="D28">
        <v>1.4</v>
      </c>
      <c r="E28">
        <v>2.95</v>
      </c>
      <c r="F28">
        <v>4.6338600000000003</v>
      </c>
      <c r="G28">
        <v>1.7</v>
      </c>
      <c r="H28">
        <v>2.6</v>
      </c>
      <c r="I28">
        <v>0.4</v>
      </c>
      <c r="J28" s="10">
        <v>7</v>
      </c>
      <c r="K28">
        <v>0</v>
      </c>
    </row>
    <row r="29" spans="1:11">
      <c r="A29" s="4" t="s">
        <v>11</v>
      </c>
      <c r="B29">
        <v>0</v>
      </c>
      <c r="C29">
        <v>3.4</v>
      </c>
      <c r="D29">
        <v>2.2000000000000002</v>
      </c>
      <c r="E29">
        <v>2.8</v>
      </c>
      <c r="F29">
        <v>4.3982399999999995</v>
      </c>
      <c r="G29">
        <v>1.4</v>
      </c>
      <c r="H29">
        <v>5</v>
      </c>
      <c r="I29">
        <v>0.5</v>
      </c>
      <c r="J29" s="10">
        <v>4</v>
      </c>
      <c r="K29">
        <v>0</v>
      </c>
    </row>
    <row r="30" spans="1:11">
      <c r="A30" s="4" t="s">
        <v>11</v>
      </c>
      <c r="B30">
        <v>0</v>
      </c>
      <c r="C30">
        <v>3.1</v>
      </c>
      <c r="D30">
        <v>1.1000000000000001</v>
      </c>
      <c r="E30">
        <v>2.1</v>
      </c>
      <c r="F30">
        <v>3.2986800000000001</v>
      </c>
      <c r="G30">
        <v>1</v>
      </c>
      <c r="H30">
        <v>3</v>
      </c>
      <c r="I30">
        <v>0.5</v>
      </c>
      <c r="J30" s="10">
        <v>2</v>
      </c>
      <c r="K30">
        <v>0</v>
      </c>
    </row>
    <row r="31" spans="1:11">
      <c r="A31" s="4" t="s">
        <v>11</v>
      </c>
      <c r="B31">
        <v>0</v>
      </c>
      <c r="C31">
        <v>2.9</v>
      </c>
      <c r="D31">
        <v>1.3</v>
      </c>
      <c r="E31">
        <v>2.1</v>
      </c>
      <c r="F31">
        <v>3.2986800000000001</v>
      </c>
      <c r="G31">
        <v>1</v>
      </c>
      <c r="H31">
        <v>3</v>
      </c>
      <c r="I31">
        <v>0.5</v>
      </c>
      <c r="J31" s="10">
        <v>2</v>
      </c>
      <c r="K31">
        <v>0</v>
      </c>
    </row>
    <row r="32" spans="1:11" ht="15.75" thickBot="1">
      <c r="A32" s="1" t="s">
        <v>11</v>
      </c>
      <c r="B32" s="1">
        <v>0</v>
      </c>
      <c r="C32" s="1">
        <v>3.7</v>
      </c>
      <c r="D32" s="1">
        <v>2</v>
      </c>
      <c r="E32" s="1">
        <v>2.85</v>
      </c>
      <c r="F32" s="1">
        <v>4.4767799999999998</v>
      </c>
      <c r="G32" s="1">
        <v>1</v>
      </c>
      <c r="H32" s="1">
        <v>5</v>
      </c>
      <c r="I32" s="1">
        <v>0.6</v>
      </c>
      <c r="J32" s="12">
        <v>4</v>
      </c>
      <c r="K32">
        <v>0</v>
      </c>
    </row>
    <row r="33" spans="1:11">
      <c r="A33" s="4" t="s">
        <v>11</v>
      </c>
      <c r="B33">
        <v>0</v>
      </c>
      <c r="C33">
        <v>2.4</v>
      </c>
      <c r="D33">
        <v>2.4</v>
      </c>
      <c r="E33">
        <v>2.4</v>
      </c>
      <c r="F33">
        <v>3.7699199999999999</v>
      </c>
      <c r="G33">
        <v>2.7</v>
      </c>
      <c r="H33">
        <v>2.7</v>
      </c>
      <c r="I33">
        <v>0.5</v>
      </c>
      <c r="J33" s="10">
        <v>9</v>
      </c>
      <c r="K33">
        <v>0</v>
      </c>
    </row>
    <row r="34" spans="1:11">
      <c r="A34" s="4" t="s">
        <v>11</v>
      </c>
      <c r="B34">
        <v>0</v>
      </c>
      <c r="C34">
        <v>1.5</v>
      </c>
      <c r="D34">
        <v>1.5</v>
      </c>
      <c r="E34">
        <v>1.5</v>
      </c>
      <c r="F34">
        <v>2.3561999999999999</v>
      </c>
      <c r="G34">
        <v>4.0999999999999996</v>
      </c>
      <c r="H34">
        <v>2.2999999999999998</v>
      </c>
      <c r="I34">
        <v>0.5</v>
      </c>
      <c r="J34" s="10">
        <v>3</v>
      </c>
      <c r="K34">
        <v>0</v>
      </c>
    </row>
    <row r="35" spans="1:11">
      <c r="A35" s="4" t="s">
        <v>11</v>
      </c>
      <c r="B35">
        <v>0</v>
      </c>
      <c r="C35">
        <v>1.6</v>
      </c>
      <c r="D35">
        <v>1.2</v>
      </c>
      <c r="E35">
        <v>1.4</v>
      </c>
      <c r="F35">
        <v>2.1991199999999997</v>
      </c>
      <c r="G35">
        <v>4.7</v>
      </c>
      <c r="H35">
        <v>3</v>
      </c>
      <c r="I35">
        <v>0.5</v>
      </c>
      <c r="J35" s="10">
        <v>4</v>
      </c>
      <c r="K35">
        <v>0</v>
      </c>
    </row>
    <row r="36" spans="1:11" ht="15.75" thickBot="1">
      <c r="A36" s="1" t="s">
        <v>11</v>
      </c>
      <c r="B36" s="1">
        <v>0</v>
      </c>
      <c r="C36" s="1">
        <v>2.2000000000000002</v>
      </c>
      <c r="D36" s="1">
        <v>2.4</v>
      </c>
      <c r="E36" s="1">
        <v>2.2999999999999998</v>
      </c>
      <c r="F36" s="1">
        <v>3.6128399999999998</v>
      </c>
      <c r="G36" s="1">
        <v>4.2</v>
      </c>
      <c r="H36" s="1">
        <v>2.8</v>
      </c>
      <c r="I36" s="1">
        <v>0.15</v>
      </c>
      <c r="J36" s="12">
        <v>11</v>
      </c>
      <c r="K36">
        <v>0</v>
      </c>
    </row>
    <row r="37" spans="1:11" ht="15.75" thickBot="1">
      <c r="A37" s="1" t="s">
        <v>11</v>
      </c>
      <c r="B37" s="1">
        <v>0</v>
      </c>
      <c r="C37" s="1">
        <v>2</v>
      </c>
      <c r="D37" s="1">
        <v>2.2000000000000002</v>
      </c>
      <c r="E37" s="1">
        <v>2.1</v>
      </c>
      <c r="F37" s="8">
        <v>3.2986800000000001</v>
      </c>
      <c r="G37" s="1">
        <v>1.6</v>
      </c>
      <c r="H37" s="1">
        <v>2.2999999999999998</v>
      </c>
      <c r="I37" s="1">
        <v>0.2</v>
      </c>
      <c r="J37" s="12">
        <v>2</v>
      </c>
      <c r="K37">
        <v>0</v>
      </c>
    </row>
    <row r="38" spans="1:11">
      <c r="A38" s="4" t="s">
        <v>11</v>
      </c>
      <c r="B38">
        <v>0</v>
      </c>
      <c r="C38">
        <v>2.5</v>
      </c>
      <c r="D38">
        <v>3.1</v>
      </c>
      <c r="E38">
        <v>2.8</v>
      </c>
      <c r="F38">
        <v>4.3982399999999995</v>
      </c>
      <c r="G38">
        <v>0.3</v>
      </c>
      <c r="H38">
        <v>5</v>
      </c>
      <c r="I38">
        <v>2</v>
      </c>
      <c r="J38" s="10">
        <v>5</v>
      </c>
      <c r="K38">
        <v>0</v>
      </c>
    </row>
    <row r="39" spans="1:11">
      <c r="A39" s="4" t="s">
        <v>11</v>
      </c>
      <c r="B39">
        <v>0</v>
      </c>
      <c r="C39">
        <v>2.5</v>
      </c>
      <c r="D39">
        <v>2.2999999999999998</v>
      </c>
      <c r="E39">
        <v>2.4</v>
      </c>
      <c r="F39">
        <v>3.7699199999999999</v>
      </c>
      <c r="G39">
        <v>6.3</v>
      </c>
      <c r="H39">
        <v>4</v>
      </c>
      <c r="I39">
        <v>2</v>
      </c>
      <c r="J39" s="10">
        <v>4</v>
      </c>
      <c r="K39">
        <v>0</v>
      </c>
    </row>
    <row r="40" spans="1:11">
      <c r="A40" s="4" t="s">
        <v>11</v>
      </c>
      <c r="B40">
        <v>0</v>
      </c>
      <c r="C40">
        <v>10.3</v>
      </c>
      <c r="D40">
        <v>11.7</v>
      </c>
      <c r="E40">
        <v>11</v>
      </c>
      <c r="F40">
        <v>17.2788</v>
      </c>
      <c r="G40">
        <v>50.7</v>
      </c>
      <c r="H40">
        <v>15</v>
      </c>
      <c r="I40">
        <v>6</v>
      </c>
      <c r="J40" s="10">
        <v>60</v>
      </c>
      <c r="K40">
        <v>0</v>
      </c>
    </row>
    <row r="41" spans="1:11">
      <c r="A41" s="4" t="s">
        <v>11</v>
      </c>
      <c r="B41">
        <v>0</v>
      </c>
      <c r="C41">
        <v>11.2</v>
      </c>
      <c r="D41">
        <v>12.2</v>
      </c>
      <c r="E41">
        <v>11.7</v>
      </c>
      <c r="F41">
        <v>18.378359999999997</v>
      </c>
      <c r="G41">
        <v>60</v>
      </c>
      <c r="H41">
        <v>18</v>
      </c>
      <c r="I41">
        <v>5</v>
      </c>
      <c r="J41" s="10">
        <v>70</v>
      </c>
      <c r="K41">
        <v>0</v>
      </c>
    </row>
    <row r="42" spans="1:11">
      <c r="A42" s="4" t="s">
        <v>11</v>
      </c>
      <c r="B42">
        <v>0</v>
      </c>
      <c r="C42">
        <v>10.5</v>
      </c>
      <c r="D42">
        <v>10.5</v>
      </c>
      <c r="E42">
        <v>10.5</v>
      </c>
      <c r="F42">
        <v>16.493400000000001</v>
      </c>
      <c r="G42">
        <v>65</v>
      </c>
      <c r="H42">
        <v>16</v>
      </c>
      <c r="I42">
        <v>1.4</v>
      </c>
      <c r="J42" s="10">
        <v>60</v>
      </c>
      <c r="K42">
        <v>0</v>
      </c>
    </row>
    <row r="43" spans="1:11">
      <c r="A43" s="4" t="s">
        <v>11</v>
      </c>
      <c r="B43">
        <v>0</v>
      </c>
      <c r="C43">
        <v>1.8</v>
      </c>
      <c r="D43">
        <v>1.4</v>
      </c>
      <c r="E43">
        <v>1.6</v>
      </c>
      <c r="F43">
        <v>2.51328</v>
      </c>
      <c r="G43">
        <v>3.8</v>
      </c>
      <c r="H43">
        <v>4</v>
      </c>
      <c r="I43">
        <v>1</v>
      </c>
      <c r="J43" s="10">
        <v>3</v>
      </c>
      <c r="K43">
        <v>0</v>
      </c>
    </row>
    <row r="44" spans="1:11" ht="15.75" thickBot="1">
      <c r="A44" s="1" t="s">
        <v>11</v>
      </c>
      <c r="B44" s="1">
        <v>0</v>
      </c>
      <c r="C44" s="1">
        <v>1.8</v>
      </c>
      <c r="D44" s="1">
        <v>2</v>
      </c>
      <c r="E44" s="1">
        <v>1.9</v>
      </c>
      <c r="F44" s="1">
        <v>2.9845199999999998</v>
      </c>
      <c r="G44" s="1">
        <v>4.7</v>
      </c>
      <c r="H44" s="1">
        <v>5</v>
      </c>
      <c r="I44" s="1">
        <v>1</v>
      </c>
      <c r="J44" s="12">
        <v>3</v>
      </c>
      <c r="K44">
        <v>0</v>
      </c>
    </row>
    <row r="45" spans="1:11">
      <c r="A45" t="s">
        <v>11</v>
      </c>
      <c r="B45">
        <v>0</v>
      </c>
      <c r="C45">
        <v>8.5</v>
      </c>
      <c r="D45">
        <v>8.6999999999999993</v>
      </c>
      <c r="E45">
        <v>8.6</v>
      </c>
      <c r="F45">
        <v>13.50888</v>
      </c>
      <c r="G45">
        <v>44</v>
      </c>
      <c r="H45">
        <v>14</v>
      </c>
      <c r="I45">
        <v>4</v>
      </c>
      <c r="J45" s="10">
        <v>130</v>
      </c>
      <c r="K45">
        <v>0</v>
      </c>
    </row>
    <row r="46" spans="1:11">
      <c r="A46" t="s">
        <v>11</v>
      </c>
      <c r="B46">
        <v>0</v>
      </c>
      <c r="C46">
        <v>2.2999999999999998</v>
      </c>
      <c r="D46">
        <v>2.3199999999999998</v>
      </c>
      <c r="E46">
        <v>2.31</v>
      </c>
      <c r="F46">
        <v>3.6285479999999994</v>
      </c>
      <c r="G46">
        <v>6.7</v>
      </c>
      <c r="H46">
        <v>5</v>
      </c>
      <c r="I46">
        <v>1</v>
      </c>
      <c r="J46" s="10">
        <v>5</v>
      </c>
      <c r="K46">
        <v>0</v>
      </c>
    </row>
    <row r="47" spans="1:11">
      <c r="A47" t="s">
        <v>11</v>
      </c>
      <c r="B47">
        <v>0</v>
      </c>
      <c r="C47">
        <v>5.7</v>
      </c>
      <c r="D47">
        <v>6.1</v>
      </c>
      <c r="E47">
        <v>5.9</v>
      </c>
      <c r="F47">
        <v>9.2677200000000006</v>
      </c>
      <c r="G47">
        <v>19.3</v>
      </c>
      <c r="H47">
        <v>10</v>
      </c>
      <c r="I47">
        <v>2.2999999999999998</v>
      </c>
      <c r="J47" s="10">
        <v>66</v>
      </c>
      <c r="K47">
        <v>0</v>
      </c>
    </row>
    <row r="48" spans="1:11">
      <c r="A48" t="s">
        <v>11</v>
      </c>
      <c r="B48">
        <v>0</v>
      </c>
      <c r="C48">
        <v>2.7</v>
      </c>
      <c r="D48">
        <v>2.7</v>
      </c>
      <c r="E48">
        <v>2.7</v>
      </c>
      <c r="F48">
        <v>4.2411599999999998</v>
      </c>
      <c r="G48">
        <v>5.0999999999999996</v>
      </c>
      <c r="H48">
        <v>3</v>
      </c>
      <c r="I48">
        <v>1</v>
      </c>
      <c r="J48" s="10">
        <v>6</v>
      </c>
      <c r="K48">
        <v>0</v>
      </c>
    </row>
    <row r="49" spans="1:11" ht="15.75" thickBot="1">
      <c r="A49" s="1" t="s">
        <v>11</v>
      </c>
      <c r="B49" s="1">
        <v>0</v>
      </c>
      <c r="C49" s="1">
        <v>2.2999999999999998</v>
      </c>
      <c r="D49" s="1">
        <v>2.8</v>
      </c>
      <c r="E49" s="1">
        <v>2.5499999999999998</v>
      </c>
      <c r="F49" s="1">
        <v>4.0055399999999999</v>
      </c>
      <c r="G49" s="1">
        <v>11</v>
      </c>
      <c r="H49" s="1">
        <v>5</v>
      </c>
      <c r="I49" s="1">
        <v>1</v>
      </c>
      <c r="J49" s="12">
        <v>12</v>
      </c>
      <c r="K49">
        <v>0</v>
      </c>
    </row>
    <row r="50" spans="1:11" ht="15.75" thickBot="1">
      <c r="A50" s="1" t="s">
        <v>11</v>
      </c>
      <c r="B50" s="1">
        <v>0</v>
      </c>
      <c r="C50" s="1">
        <v>3.1</v>
      </c>
      <c r="D50" s="1">
        <v>4</v>
      </c>
      <c r="E50" s="1">
        <v>3.55</v>
      </c>
      <c r="F50" s="1">
        <v>5.5763399999999992</v>
      </c>
      <c r="G50" s="1">
        <v>7.7</v>
      </c>
      <c r="H50" s="1">
        <v>6</v>
      </c>
      <c r="I50" s="1">
        <v>1.5</v>
      </c>
      <c r="J50" s="12">
        <v>6</v>
      </c>
      <c r="K50">
        <v>0</v>
      </c>
    </row>
    <row r="51" spans="1:11">
      <c r="A51" t="s">
        <v>11</v>
      </c>
      <c r="B51">
        <v>0</v>
      </c>
      <c r="C51">
        <v>1.6</v>
      </c>
      <c r="D51">
        <v>2.1</v>
      </c>
      <c r="E51">
        <v>1.85</v>
      </c>
      <c r="F51">
        <v>2.90598</v>
      </c>
      <c r="G51">
        <v>3.6</v>
      </c>
      <c r="H51">
        <v>3</v>
      </c>
      <c r="I51">
        <v>0.8</v>
      </c>
      <c r="J51" s="10">
        <v>3</v>
      </c>
      <c r="K51">
        <v>0</v>
      </c>
    </row>
    <row r="52" spans="1:11">
      <c r="A52" t="s">
        <v>11</v>
      </c>
      <c r="B52">
        <v>0</v>
      </c>
      <c r="C52">
        <v>8.1999999999999993</v>
      </c>
      <c r="D52">
        <v>6.5</v>
      </c>
      <c r="E52">
        <v>7.35</v>
      </c>
      <c r="F52">
        <v>11.54538</v>
      </c>
      <c r="G52">
        <v>55</v>
      </c>
      <c r="H52">
        <v>16</v>
      </c>
      <c r="I52">
        <v>3</v>
      </c>
      <c r="J52" s="10">
        <v>6.5</v>
      </c>
      <c r="K52">
        <v>0</v>
      </c>
    </row>
    <row r="53" spans="1:11" ht="15.75" thickBot="1">
      <c r="A53" s="1" t="s">
        <v>11</v>
      </c>
      <c r="B53" s="1">
        <v>0</v>
      </c>
      <c r="C53" s="1">
        <v>8</v>
      </c>
      <c r="D53" s="1">
        <v>7</v>
      </c>
      <c r="E53" s="1">
        <v>7.5</v>
      </c>
      <c r="F53" s="1">
        <v>11.781000000000001</v>
      </c>
      <c r="G53" s="1">
        <v>41.5</v>
      </c>
      <c r="H53" s="1">
        <v>16.5</v>
      </c>
      <c r="I53" s="1">
        <v>1.5</v>
      </c>
      <c r="J53" s="12">
        <v>1.2</v>
      </c>
      <c r="K53">
        <v>0</v>
      </c>
    </row>
    <row r="54" spans="1:11" ht="12" customHeight="1">
      <c r="A54" t="s">
        <v>11</v>
      </c>
      <c r="B54">
        <v>0</v>
      </c>
      <c r="C54">
        <v>5</v>
      </c>
      <c r="D54">
        <v>4</v>
      </c>
      <c r="E54">
        <v>4.5</v>
      </c>
      <c r="F54">
        <v>7.0686</v>
      </c>
      <c r="G54">
        <v>8.1999999999999993</v>
      </c>
      <c r="H54">
        <v>6</v>
      </c>
      <c r="I54">
        <v>1</v>
      </c>
      <c r="J54" s="10">
        <v>2.2999999999999998</v>
      </c>
      <c r="K54">
        <v>0</v>
      </c>
    </row>
    <row r="55" spans="1:11">
      <c r="A55" t="s">
        <v>11</v>
      </c>
      <c r="B55">
        <v>0</v>
      </c>
      <c r="C55">
        <v>5.7</v>
      </c>
      <c r="D55">
        <v>6</v>
      </c>
      <c r="E55">
        <v>5.85</v>
      </c>
      <c r="F55">
        <v>9.1891799999999986</v>
      </c>
      <c r="G55">
        <v>23.6</v>
      </c>
      <c r="H55">
        <v>11.7</v>
      </c>
      <c r="I55">
        <v>20.7</v>
      </c>
      <c r="J55" s="10">
        <v>80</v>
      </c>
      <c r="K55">
        <v>0</v>
      </c>
    </row>
    <row r="56" spans="1:11">
      <c r="A56" t="s">
        <v>11</v>
      </c>
      <c r="B56">
        <v>0</v>
      </c>
      <c r="C56">
        <v>2.92</v>
      </c>
      <c r="D56">
        <v>1.8</v>
      </c>
      <c r="E56">
        <v>2.36</v>
      </c>
      <c r="F56">
        <v>3.7070879999999997</v>
      </c>
      <c r="G56">
        <v>10.9</v>
      </c>
      <c r="H56">
        <v>7.9</v>
      </c>
      <c r="I56">
        <v>1.7</v>
      </c>
      <c r="J56" s="10">
        <v>12</v>
      </c>
      <c r="K56">
        <v>0</v>
      </c>
    </row>
    <row r="57" spans="1:11">
      <c r="A57" t="s">
        <v>11</v>
      </c>
      <c r="B57">
        <v>0</v>
      </c>
      <c r="C57">
        <v>2</v>
      </c>
      <c r="D57">
        <v>1.5</v>
      </c>
      <c r="E57">
        <v>1.75</v>
      </c>
      <c r="F57">
        <v>2.7488999999999999</v>
      </c>
      <c r="G57">
        <v>5</v>
      </c>
      <c r="H57">
        <v>3</v>
      </c>
      <c r="I57">
        <v>0.4</v>
      </c>
      <c r="J57" s="10">
        <v>2</v>
      </c>
      <c r="K57">
        <v>0</v>
      </c>
    </row>
    <row r="58" spans="1:11">
      <c r="A58" t="s">
        <v>11</v>
      </c>
      <c r="B58">
        <v>0</v>
      </c>
      <c r="C58">
        <v>2.4</v>
      </c>
      <c r="D58">
        <v>1.5</v>
      </c>
      <c r="E58">
        <v>1.95</v>
      </c>
      <c r="F58">
        <v>3.0630599999999997</v>
      </c>
      <c r="G58">
        <v>5</v>
      </c>
      <c r="H58">
        <v>3.2</v>
      </c>
      <c r="I58">
        <v>0.3</v>
      </c>
      <c r="J58" s="10">
        <v>2</v>
      </c>
      <c r="K58">
        <v>0</v>
      </c>
    </row>
    <row r="59" spans="1:11">
      <c r="A59" t="s">
        <v>11</v>
      </c>
      <c r="B59">
        <v>0</v>
      </c>
      <c r="C59">
        <v>2.5</v>
      </c>
      <c r="D59">
        <v>2.2000000000000002</v>
      </c>
      <c r="E59">
        <v>2.35</v>
      </c>
      <c r="F59">
        <v>3.6913800000000001</v>
      </c>
      <c r="G59">
        <v>8.8000000000000007</v>
      </c>
      <c r="H59">
        <v>4.5</v>
      </c>
      <c r="I59">
        <v>0.5</v>
      </c>
      <c r="J59" s="10">
        <v>4</v>
      </c>
      <c r="K59">
        <v>0</v>
      </c>
    </row>
    <row r="60" spans="1:11" ht="15.75" thickBot="1">
      <c r="A60" s="1" t="s">
        <v>11</v>
      </c>
      <c r="B60" s="1">
        <v>0</v>
      </c>
      <c r="C60" s="1">
        <v>9.1</v>
      </c>
      <c r="D60" s="1">
        <v>8.4</v>
      </c>
      <c r="E60" s="1">
        <v>8.75</v>
      </c>
      <c r="F60" s="1">
        <v>13.7445</v>
      </c>
      <c r="G60" s="1">
        <v>35.5</v>
      </c>
      <c r="H60" s="1">
        <v>13</v>
      </c>
      <c r="I60" s="1">
        <v>4</v>
      </c>
      <c r="J60" s="12">
        <v>155</v>
      </c>
      <c r="K60">
        <v>0</v>
      </c>
    </row>
    <row r="61" spans="1:11">
      <c r="A61" t="s">
        <v>11</v>
      </c>
      <c r="B61">
        <v>0</v>
      </c>
      <c r="C61">
        <v>2.5</v>
      </c>
      <c r="D61">
        <v>1.4</v>
      </c>
      <c r="E61">
        <v>1.95</v>
      </c>
      <c r="F61">
        <v>3.0630599999999997</v>
      </c>
      <c r="G61">
        <v>5.0999999999999996</v>
      </c>
      <c r="H61">
        <v>4</v>
      </c>
      <c r="I61">
        <v>4</v>
      </c>
      <c r="J61" s="10">
        <v>4</v>
      </c>
      <c r="K61">
        <v>0</v>
      </c>
    </row>
    <row r="62" spans="1:11">
      <c r="A62" t="s">
        <v>11</v>
      </c>
      <c r="B62">
        <v>0</v>
      </c>
      <c r="C62">
        <v>6</v>
      </c>
      <c r="D62">
        <v>5.5</v>
      </c>
      <c r="E62">
        <v>5.75</v>
      </c>
      <c r="F62">
        <v>9.0320999999999998</v>
      </c>
      <c r="G62">
        <v>29.5</v>
      </c>
      <c r="H62">
        <v>10.7</v>
      </c>
      <c r="I62">
        <v>0.3</v>
      </c>
      <c r="J62" s="10">
        <v>168</v>
      </c>
      <c r="K62">
        <v>0</v>
      </c>
    </row>
    <row r="63" spans="1:11">
      <c r="A63" t="s">
        <v>11</v>
      </c>
      <c r="B63">
        <v>0</v>
      </c>
      <c r="C63">
        <v>5.45</v>
      </c>
      <c r="D63">
        <v>5.2</v>
      </c>
      <c r="E63">
        <v>5.3250000000000002</v>
      </c>
      <c r="F63">
        <v>8.364510000000001</v>
      </c>
      <c r="G63">
        <v>19.899999999999999</v>
      </c>
      <c r="H63">
        <v>8</v>
      </c>
      <c r="I63">
        <v>1.3</v>
      </c>
      <c r="J63" s="10">
        <v>80</v>
      </c>
      <c r="K63">
        <v>0</v>
      </c>
    </row>
    <row r="64" spans="1:11">
      <c r="A64" t="s">
        <v>11</v>
      </c>
      <c r="B64">
        <v>0</v>
      </c>
      <c r="C64">
        <v>3.2</v>
      </c>
      <c r="D64">
        <v>2.5</v>
      </c>
      <c r="E64">
        <v>2.85</v>
      </c>
      <c r="F64">
        <v>4.4767799999999998</v>
      </c>
      <c r="G64">
        <v>8.5</v>
      </c>
      <c r="H64">
        <v>4.2</v>
      </c>
      <c r="I64">
        <v>0.3</v>
      </c>
      <c r="J64" s="10">
        <v>5</v>
      </c>
      <c r="K64">
        <v>0</v>
      </c>
    </row>
    <row r="65" spans="1:11">
      <c r="A65" t="s">
        <v>11</v>
      </c>
      <c r="B65">
        <v>0</v>
      </c>
      <c r="C65">
        <v>6.2</v>
      </c>
      <c r="D65">
        <v>5.4</v>
      </c>
      <c r="E65">
        <v>5.8</v>
      </c>
      <c r="F65">
        <v>9.1106400000000018</v>
      </c>
      <c r="G65">
        <v>41.5</v>
      </c>
      <c r="H65">
        <v>13.8</v>
      </c>
      <c r="I65">
        <v>2.8</v>
      </c>
      <c r="J65" s="10">
        <v>145</v>
      </c>
      <c r="K65">
        <v>0</v>
      </c>
    </row>
    <row r="66" spans="1:11">
      <c r="A66" t="s">
        <v>11</v>
      </c>
      <c r="B66">
        <v>0</v>
      </c>
      <c r="C66">
        <v>4.3</v>
      </c>
      <c r="D66">
        <v>3.3</v>
      </c>
      <c r="E66">
        <v>3.8</v>
      </c>
      <c r="F66">
        <v>5.9690399999999997</v>
      </c>
      <c r="G66">
        <v>8.5</v>
      </c>
      <c r="H66">
        <v>6.8</v>
      </c>
      <c r="I66">
        <v>1.2</v>
      </c>
      <c r="J66" s="10">
        <v>53</v>
      </c>
      <c r="K66">
        <v>0</v>
      </c>
    </row>
    <row r="67" spans="1:11" ht="15.75" thickBot="1">
      <c r="A67" s="1" t="s">
        <v>11</v>
      </c>
      <c r="B67" s="1">
        <v>0</v>
      </c>
      <c r="C67" s="1">
        <v>5</v>
      </c>
      <c r="D67" s="1">
        <v>4.5999999999999996</v>
      </c>
      <c r="E67" s="1">
        <v>4.8</v>
      </c>
      <c r="F67" s="1">
        <v>7.5398399999999999</v>
      </c>
      <c r="G67" s="1">
        <v>16.8</v>
      </c>
      <c r="H67" s="1">
        <v>7.7</v>
      </c>
      <c r="I67" s="1">
        <v>0.5</v>
      </c>
      <c r="J67" s="12">
        <v>17</v>
      </c>
      <c r="K67">
        <v>0</v>
      </c>
    </row>
    <row r="68" spans="1:11">
      <c r="A68" t="s">
        <v>11</v>
      </c>
      <c r="B68">
        <v>0</v>
      </c>
      <c r="C68">
        <v>5.6</v>
      </c>
      <c r="D68">
        <v>6.5</v>
      </c>
      <c r="E68">
        <v>6.05</v>
      </c>
      <c r="F68">
        <v>9.5033399999999997</v>
      </c>
      <c r="G68">
        <v>32</v>
      </c>
      <c r="H68">
        <v>9</v>
      </c>
      <c r="I68">
        <v>2.5</v>
      </c>
      <c r="J68" s="10">
        <v>110</v>
      </c>
      <c r="K68">
        <v>0</v>
      </c>
    </row>
    <row r="69" spans="1:11">
      <c r="A69" t="s">
        <v>11</v>
      </c>
      <c r="B69">
        <v>0</v>
      </c>
      <c r="C69">
        <v>5.2</v>
      </c>
      <c r="D69">
        <v>3.4</v>
      </c>
      <c r="E69">
        <v>4.3</v>
      </c>
      <c r="F69">
        <v>6.7544399999999998</v>
      </c>
      <c r="G69">
        <v>18.100000000000001</v>
      </c>
      <c r="H69">
        <v>10.7</v>
      </c>
      <c r="I69">
        <v>1</v>
      </c>
      <c r="J69" s="10">
        <v>37</v>
      </c>
      <c r="K69">
        <v>0</v>
      </c>
    </row>
    <row r="70" spans="1:11">
      <c r="A70" t="s">
        <v>11</v>
      </c>
      <c r="B70">
        <v>0</v>
      </c>
      <c r="C70">
        <v>4</v>
      </c>
      <c r="D70">
        <v>2.4</v>
      </c>
      <c r="E70">
        <v>3.2</v>
      </c>
      <c r="F70">
        <v>5.0265599999999999</v>
      </c>
      <c r="G70">
        <v>14.1</v>
      </c>
      <c r="H70">
        <v>7</v>
      </c>
      <c r="I70">
        <v>1.5</v>
      </c>
      <c r="J70" s="10">
        <v>15</v>
      </c>
      <c r="K70">
        <v>0</v>
      </c>
    </row>
    <row r="71" spans="1:11">
      <c r="A71" t="s">
        <v>11</v>
      </c>
      <c r="B71">
        <v>0</v>
      </c>
      <c r="C71">
        <v>2.6</v>
      </c>
      <c r="D71">
        <v>1.7</v>
      </c>
      <c r="E71">
        <v>2.15</v>
      </c>
      <c r="F71">
        <v>3.3772199999999999</v>
      </c>
      <c r="G71">
        <v>7.5</v>
      </c>
      <c r="H71">
        <v>6.7</v>
      </c>
      <c r="I71">
        <v>0.5</v>
      </c>
      <c r="J71" s="10">
        <v>5</v>
      </c>
      <c r="K71">
        <v>0</v>
      </c>
    </row>
    <row r="72" spans="1:11">
      <c r="A72" t="s">
        <v>11</v>
      </c>
      <c r="B72">
        <v>0</v>
      </c>
      <c r="C72">
        <v>7.8</v>
      </c>
      <c r="D72">
        <v>6.5</v>
      </c>
      <c r="E72">
        <v>7.15</v>
      </c>
      <c r="F72">
        <v>11.23122</v>
      </c>
      <c r="G72">
        <v>24.1</v>
      </c>
      <c r="H72">
        <v>10.8</v>
      </c>
      <c r="I72">
        <v>1.2</v>
      </c>
      <c r="J72" s="10">
        <v>30</v>
      </c>
      <c r="K72">
        <v>0</v>
      </c>
    </row>
    <row r="73" spans="1:11">
      <c r="A73" t="s">
        <v>11</v>
      </c>
      <c r="B73">
        <v>0</v>
      </c>
      <c r="C73">
        <v>2.7</v>
      </c>
      <c r="D73">
        <v>2.8</v>
      </c>
      <c r="E73">
        <v>2.75</v>
      </c>
      <c r="F73">
        <v>4.3197000000000001</v>
      </c>
      <c r="G73">
        <v>12.4</v>
      </c>
      <c r="H73">
        <v>5</v>
      </c>
      <c r="I73">
        <v>0.5</v>
      </c>
      <c r="J73" s="10">
        <v>15</v>
      </c>
      <c r="K73">
        <v>0</v>
      </c>
    </row>
    <row r="74" spans="1:11" ht="15.75" thickBot="1">
      <c r="A74" s="1" t="s">
        <v>11</v>
      </c>
      <c r="B74" s="1">
        <v>0</v>
      </c>
      <c r="C74" s="1">
        <v>2</v>
      </c>
      <c r="D74" s="1">
        <v>1.7</v>
      </c>
      <c r="E74" s="1">
        <v>1.85</v>
      </c>
      <c r="F74" s="1">
        <v>2.90598</v>
      </c>
      <c r="G74" s="1">
        <v>7.3</v>
      </c>
      <c r="H74" s="1">
        <v>4.3</v>
      </c>
      <c r="I74" s="1">
        <v>1.8</v>
      </c>
      <c r="J74" s="12">
        <v>2</v>
      </c>
      <c r="K74">
        <v>0</v>
      </c>
    </row>
    <row r="75" spans="1:11">
      <c r="A75" t="s">
        <v>11</v>
      </c>
      <c r="B75">
        <v>0</v>
      </c>
      <c r="C75">
        <v>3.45</v>
      </c>
      <c r="D75">
        <v>4.7</v>
      </c>
      <c r="E75">
        <v>4.0750000000000002</v>
      </c>
      <c r="F75">
        <v>6.4010100000000003</v>
      </c>
      <c r="G75">
        <v>16.8</v>
      </c>
      <c r="H75">
        <v>6</v>
      </c>
      <c r="I75">
        <v>1</v>
      </c>
      <c r="J75" s="10">
        <v>35</v>
      </c>
      <c r="K75">
        <v>0</v>
      </c>
    </row>
    <row r="76" spans="1:11">
      <c r="A76" t="s">
        <v>11</v>
      </c>
      <c r="B76">
        <v>0</v>
      </c>
      <c r="C76">
        <v>5.0999999999999996</v>
      </c>
      <c r="D76">
        <v>2.9</v>
      </c>
      <c r="E76">
        <v>4</v>
      </c>
      <c r="F76">
        <v>6.2831999999999999</v>
      </c>
      <c r="G76">
        <v>15.7</v>
      </c>
      <c r="H76">
        <v>5.7</v>
      </c>
      <c r="I76">
        <v>0.5</v>
      </c>
      <c r="J76" s="10">
        <v>22</v>
      </c>
      <c r="K76">
        <v>0</v>
      </c>
    </row>
    <row r="77" spans="1:11" ht="15.75" thickBot="1">
      <c r="A77" s="1" t="s">
        <v>11</v>
      </c>
      <c r="B77" s="1">
        <v>0</v>
      </c>
      <c r="C77" s="1">
        <v>6.6</v>
      </c>
      <c r="D77" s="1">
        <v>5.6</v>
      </c>
      <c r="E77" s="1">
        <v>6.1</v>
      </c>
      <c r="F77" s="1">
        <v>9.58188</v>
      </c>
      <c r="G77" s="1">
        <v>18.2</v>
      </c>
      <c r="H77" s="1">
        <v>6</v>
      </c>
      <c r="I77" s="1">
        <v>0.4</v>
      </c>
      <c r="J77" s="12">
        <v>39</v>
      </c>
      <c r="K77">
        <v>0</v>
      </c>
    </row>
    <row r="78" spans="1:11">
      <c r="A78" t="s">
        <v>11</v>
      </c>
      <c r="B78">
        <v>0</v>
      </c>
      <c r="C78">
        <v>6.1</v>
      </c>
      <c r="D78">
        <v>7.3</v>
      </c>
      <c r="E78">
        <v>6.7</v>
      </c>
      <c r="F78">
        <v>10.524359999999998</v>
      </c>
      <c r="G78">
        <v>37.799999999999997</v>
      </c>
      <c r="H78">
        <v>10.6</v>
      </c>
      <c r="I78">
        <v>2</v>
      </c>
      <c r="J78" s="10">
        <v>140</v>
      </c>
      <c r="K78">
        <v>0</v>
      </c>
    </row>
    <row r="79" spans="1:11">
      <c r="A79" t="s">
        <v>11</v>
      </c>
      <c r="B79">
        <v>0</v>
      </c>
      <c r="C79">
        <v>6</v>
      </c>
      <c r="D79">
        <v>7.16</v>
      </c>
      <c r="E79">
        <v>6.58</v>
      </c>
      <c r="F79">
        <v>10.335864000000001</v>
      </c>
      <c r="G79">
        <v>38</v>
      </c>
      <c r="H79">
        <v>8.5</v>
      </c>
      <c r="I79">
        <v>1.3</v>
      </c>
      <c r="J79" s="10">
        <v>76</v>
      </c>
      <c r="K79">
        <v>0</v>
      </c>
    </row>
    <row r="80" spans="1:11">
      <c r="A80" t="s">
        <v>11</v>
      </c>
      <c r="B80">
        <v>0</v>
      </c>
      <c r="C80">
        <v>7.9</v>
      </c>
      <c r="D80">
        <v>6</v>
      </c>
      <c r="E80">
        <v>6.95</v>
      </c>
      <c r="F80">
        <v>10.917059999999999</v>
      </c>
      <c r="G80">
        <v>35</v>
      </c>
      <c r="H80">
        <v>10.9</v>
      </c>
      <c r="I80">
        <v>2</v>
      </c>
      <c r="J80" s="10">
        <v>85</v>
      </c>
      <c r="K80">
        <v>0</v>
      </c>
    </row>
    <row r="81" spans="1:15">
      <c r="A81" t="s">
        <v>11</v>
      </c>
      <c r="B81">
        <v>0</v>
      </c>
      <c r="C81">
        <v>3.7</v>
      </c>
      <c r="D81">
        <v>5.5</v>
      </c>
      <c r="E81">
        <v>4.5999999999999996</v>
      </c>
      <c r="F81">
        <v>7.2256799999999997</v>
      </c>
      <c r="G81">
        <v>20.399999999999999</v>
      </c>
      <c r="H81">
        <v>10</v>
      </c>
      <c r="I81">
        <v>2.16</v>
      </c>
      <c r="J81" s="10">
        <v>14</v>
      </c>
      <c r="K81">
        <v>0</v>
      </c>
    </row>
    <row r="82" spans="1:15">
      <c r="A82" t="s">
        <v>11</v>
      </c>
      <c r="B82">
        <v>0</v>
      </c>
      <c r="C82">
        <v>9.5</v>
      </c>
      <c r="D82">
        <v>7.65</v>
      </c>
      <c r="E82">
        <v>8.5749999999999993</v>
      </c>
      <c r="F82">
        <v>13.469609999999999</v>
      </c>
      <c r="G82">
        <v>27.6</v>
      </c>
      <c r="H82">
        <v>10.5</v>
      </c>
      <c r="I82">
        <v>2</v>
      </c>
      <c r="J82" s="10">
        <v>170</v>
      </c>
      <c r="K82">
        <v>0</v>
      </c>
    </row>
    <row r="83" spans="1:15" ht="15.75" thickBot="1">
      <c r="A83" s="1" t="s">
        <v>11</v>
      </c>
      <c r="B83" s="1">
        <v>0</v>
      </c>
      <c r="C83" s="1">
        <v>8.5</v>
      </c>
      <c r="D83" s="1">
        <v>8.65</v>
      </c>
      <c r="E83" s="1">
        <v>8.5749999999999993</v>
      </c>
      <c r="F83" s="1">
        <v>13.469609999999999</v>
      </c>
      <c r="G83" s="1">
        <v>39.4</v>
      </c>
      <c r="H83" s="1">
        <v>12</v>
      </c>
      <c r="I83" s="1">
        <v>2</v>
      </c>
      <c r="J83" s="12">
        <v>150</v>
      </c>
      <c r="K83">
        <v>0</v>
      </c>
    </row>
    <row r="84" spans="1:15" s="5" customFormat="1">
      <c r="A84" s="5" t="s">
        <v>11</v>
      </c>
      <c r="B84" s="5">
        <v>0</v>
      </c>
      <c r="C84" s="5">
        <v>1.5</v>
      </c>
      <c r="D84" s="5">
        <v>1.1000000000000001</v>
      </c>
      <c r="E84" s="5">
        <v>1.3</v>
      </c>
      <c r="F84" s="5">
        <v>2.0420400000000001</v>
      </c>
      <c r="G84" s="5">
        <v>0.7</v>
      </c>
      <c r="H84" s="5">
        <v>2.2999999999999998</v>
      </c>
      <c r="I84" s="5">
        <v>0.4</v>
      </c>
      <c r="J84" s="17">
        <v>3</v>
      </c>
      <c r="K84">
        <v>0</v>
      </c>
    </row>
    <row r="85" spans="1:15">
      <c r="A85" t="s">
        <v>11</v>
      </c>
      <c r="B85">
        <v>0</v>
      </c>
      <c r="C85">
        <v>8.8000000000000007</v>
      </c>
      <c r="D85">
        <v>8.6</v>
      </c>
      <c r="E85">
        <v>8.6999999999999993</v>
      </c>
      <c r="F85">
        <v>13.665959999999998</v>
      </c>
      <c r="G85">
        <v>42.3</v>
      </c>
      <c r="H85">
        <v>15.6</v>
      </c>
      <c r="I85">
        <v>0.5</v>
      </c>
      <c r="J85" s="10">
        <v>184</v>
      </c>
      <c r="K85">
        <v>0</v>
      </c>
    </row>
    <row r="86" spans="1:15">
      <c r="A86" t="s">
        <v>11</v>
      </c>
      <c r="B86">
        <v>0</v>
      </c>
      <c r="C86">
        <v>6.5</v>
      </c>
      <c r="D86">
        <v>7.35</v>
      </c>
      <c r="E86">
        <v>6.9249999999999998</v>
      </c>
      <c r="F86">
        <v>10.877789999999999</v>
      </c>
      <c r="G86">
        <v>36.5</v>
      </c>
      <c r="H86">
        <v>13</v>
      </c>
      <c r="I86">
        <v>2.2999999999999998</v>
      </c>
      <c r="J86" s="10">
        <v>160</v>
      </c>
      <c r="K86">
        <v>0</v>
      </c>
    </row>
    <row r="87" spans="1:15">
      <c r="A87" t="s">
        <v>11</v>
      </c>
      <c r="B87">
        <v>0</v>
      </c>
      <c r="C87">
        <v>7.5</v>
      </c>
      <c r="D87">
        <v>6.4</v>
      </c>
      <c r="E87">
        <v>6.95</v>
      </c>
      <c r="F87">
        <v>10.917059999999999</v>
      </c>
      <c r="G87">
        <v>29.3</v>
      </c>
      <c r="H87">
        <v>12.6</v>
      </c>
      <c r="I87">
        <v>2.1</v>
      </c>
      <c r="J87" s="10">
        <v>17.3</v>
      </c>
      <c r="K87">
        <v>0</v>
      </c>
    </row>
    <row r="88" spans="1:15" ht="15.75" thickBot="1">
      <c r="A88" s="1" t="s">
        <v>11</v>
      </c>
      <c r="B88" s="1">
        <v>0</v>
      </c>
      <c r="C88" s="1">
        <v>5.71</v>
      </c>
      <c r="D88" s="1">
        <v>5.8</v>
      </c>
      <c r="E88" s="1">
        <v>5.7549999999999999</v>
      </c>
      <c r="F88" s="1">
        <v>9.0399539999999998</v>
      </c>
      <c r="G88" s="1">
        <v>15.6</v>
      </c>
      <c r="H88" s="1">
        <v>6.1</v>
      </c>
      <c r="I88" s="1">
        <v>1</v>
      </c>
      <c r="J88" s="12">
        <v>23</v>
      </c>
      <c r="K88">
        <v>0</v>
      </c>
    </row>
    <row r="89" spans="1:15">
      <c r="A89" t="s">
        <v>11</v>
      </c>
      <c r="B89">
        <v>0</v>
      </c>
      <c r="C89">
        <v>3.2</v>
      </c>
      <c r="D89">
        <v>2.8</v>
      </c>
      <c r="E89">
        <v>3</v>
      </c>
      <c r="F89">
        <v>4.7123999999999997</v>
      </c>
      <c r="G89">
        <v>12.5</v>
      </c>
      <c r="H89">
        <v>7.5</v>
      </c>
      <c r="I89">
        <v>0.2</v>
      </c>
      <c r="J89" s="10">
        <v>7</v>
      </c>
      <c r="K89">
        <v>0</v>
      </c>
      <c r="M89" s="18" t="s">
        <v>113</v>
      </c>
      <c r="N89" s="19"/>
      <c r="O89" s="20"/>
    </row>
    <row r="90" spans="1:15">
      <c r="A90" t="s">
        <v>11</v>
      </c>
      <c r="B90">
        <v>1</v>
      </c>
      <c r="C90">
        <v>4</v>
      </c>
      <c r="D90">
        <v>6</v>
      </c>
      <c r="E90">
        <v>5</v>
      </c>
      <c r="F90">
        <v>7.8540000000000001</v>
      </c>
      <c r="G90">
        <v>12.7</v>
      </c>
      <c r="H90">
        <v>7</v>
      </c>
      <c r="I90">
        <v>1</v>
      </c>
      <c r="J90" s="10">
        <v>58</v>
      </c>
      <c r="K90">
        <f>J90*O$91</f>
        <v>0.43209999999999998</v>
      </c>
      <c r="M90" s="21" t="s">
        <v>106</v>
      </c>
      <c r="N90" s="4" t="s">
        <v>107</v>
      </c>
      <c r="O90" s="22" t="s">
        <v>108</v>
      </c>
    </row>
    <row r="91" spans="1:15" s="10" customFormat="1" ht="12.75" customHeight="1">
      <c r="A91" s="10" t="s">
        <v>11</v>
      </c>
      <c r="B91" s="10">
        <v>1</v>
      </c>
      <c r="C91" s="10">
        <v>5.8</v>
      </c>
      <c r="D91" s="10">
        <v>6.7</v>
      </c>
      <c r="E91" s="10">
        <v>6.25</v>
      </c>
      <c r="F91" s="10">
        <v>9.8175000000000008</v>
      </c>
      <c r="G91" s="10">
        <v>31.5</v>
      </c>
      <c r="H91" s="10">
        <v>16</v>
      </c>
      <c r="I91" s="10">
        <v>1</v>
      </c>
      <c r="J91" s="10">
        <v>170</v>
      </c>
      <c r="K91">
        <f>J91*O$91</f>
        <v>1.2665</v>
      </c>
      <c r="M91" s="21">
        <v>1</v>
      </c>
      <c r="N91" s="4">
        <v>7.45</v>
      </c>
      <c r="O91" s="22">
        <f>N91/1000</f>
        <v>7.45E-3</v>
      </c>
    </row>
    <row r="92" spans="1:15">
      <c r="A92" t="s">
        <v>11</v>
      </c>
      <c r="B92">
        <v>1</v>
      </c>
      <c r="C92">
        <v>7.45</v>
      </c>
      <c r="D92">
        <v>8.3000000000000007</v>
      </c>
      <c r="E92">
        <v>7.875</v>
      </c>
      <c r="F92">
        <v>12.370049999999999</v>
      </c>
      <c r="G92">
        <v>22.3</v>
      </c>
      <c r="H92">
        <v>9</v>
      </c>
      <c r="I92">
        <v>1.5</v>
      </c>
      <c r="J92" s="10">
        <v>110</v>
      </c>
      <c r="K92">
        <f>J92*O$91</f>
        <v>0.81950000000000001</v>
      </c>
      <c r="M92" s="21">
        <v>2</v>
      </c>
      <c r="N92" s="4">
        <v>41.07</v>
      </c>
      <c r="O92" s="22">
        <f>N92/1000</f>
        <v>4.1070000000000002E-2</v>
      </c>
    </row>
    <row r="93" spans="1:15" s="12" customFormat="1" ht="15.75" thickBot="1">
      <c r="A93" s="12" t="s">
        <v>11</v>
      </c>
      <c r="B93" s="12">
        <v>1</v>
      </c>
      <c r="C93" s="12">
        <v>2</v>
      </c>
      <c r="D93" s="12">
        <v>1.85</v>
      </c>
      <c r="E93" s="12">
        <v>1.925</v>
      </c>
      <c r="F93" s="12">
        <v>3.02379</v>
      </c>
      <c r="G93" s="12">
        <v>4.2</v>
      </c>
      <c r="H93" s="12">
        <v>3.7</v>
      </c>
      <c r="I93" s="12">
        <v>1.9</v>
      </c>
      <c r="J93" s="12">
        <v>6</v>
      </c>
      <c r="K93">
        <f>J93*O$91</f>
        <v>4.4700000000000004E-2</v>
      </c>
      <c r="M93" s="21">
        <v>3</v>
      </c>
      <c r="N93" s="4">
        <v>131.49</v>
      </c>
      <c r="O93" s="22">
        <f>N93/1000</f>
        <v>0.13149</v>
      </c>
    </row>
    <row r="94" spans="1:15" s="10" customFormat="1">
      <c r="A94" s="10" t="s">
        <v>11</v>
      </c>
      <c r="B94" s="10">
        <v>2</v>
      </c>
      <c r="C94" s="10">
        <v>9.6999999999999993</v>
      </c>
      <c r="D94" s="10">
        <v>10.4</v>
      </c>
      <c r="E94" s="10">
        <v>10.050000000000001</v>
      </c>
      <c r="F94" s="10">
        <v>15.78654</v>
      </c>
      <c r="G94" s="10">
        <v>49.7</v>
      </c>
      <c r="H94" s="10">
        <v>13</v>
      </c>
      <c r="I94" s="10">
        <v>2.4</v>
      </c>
      <c r="J94" s="10">
        <v>176</v>
      </c>
      <c r="K94" s="10">
        <f>J94*O$92</f>
        <v>7.2283200000000001</v>
      </c>
      <c r="M94" s="29">
        <v>4</v>
      </c>
      <c r="N94" s="5">
        <v>331.5</v>
      </c>
      <c r="O94" s="30">
        <f>N94/1000</f>
        <v>0.33150000000000002</v>
      </c>
    </row>
    <row r="95" spans="1:15" s="10" customFormat="1">
      <c r="A95" s="10" t="s">
        <v>11</v>
      </c>
      <c r="B95" s="10">
        <v>2</v>
      </c>
      <c r="C95" s="10">
        <v>6.1</v>
      </c>
      <c r="D95" s="10">
        <v>6.7</v>
      </c>
      <c r="E95" s="10">
        <v>6.4</v>
      </c>
      <c r="F95" s="10">
        <v>10.05312</v>
      </c>
      <c r="G95" s="10">
        <v>31.5</v>
      </c>
      <c r="H95" s="10">
        <v>8.6999999999999993</v>
      </c>
      <c r="I95" s="10">
        <v>2</v>
      </c>
      <c r="J95" s="10">
        <v>110</v>
      </c>
      <c r="K95" s="10">
        <f>J95*O$92</f>
        <v>4.5177000000000005</v>
      </c>
    </row>
    <row r="96" spans="1:15" s="1" customFormat="1" ht="15.75" thickBot="1">
      <c r="A96" s="1" t="s">
        <v>11</v>
      </c>
      <c r="B96" s="1">
        <v>2</v>
      </c>
      <c r="C96" s="1">
        <v>8.3000000000000007</v>
      </c>
      <c r="D96" s="1">
        <v>8.1999999999999993</v>
      </c>
      <c r="E96" s="1">
        <v>8.25</v>
      </c>
      <c r="F96" s="1">
        <v>12.959099999999999</v>
      </c>
      <c r="G96" s="1">
        <v>57</v>
      </c>
      <c r="H96" s="1">
        <v>16.5</v>
      </c>
      <c r="I96" s="1">
        <v>5</v>
      </c>
      <c r="J96" s="12">
        <v>7.5</v>
      </c>
      <c r="K96" s="10">
        <f>J96*O$92</f>
        <v>0.30802499999999999</v>
      </c>
    </row>
    <row r="97" spans="1:11" s="4" customFormat="1" ht="15" customHeight="1">
      <c r="A97" s="11" t="s">
        <v>11</v>
      </c>
      <c r="B97" s="11">
        <v>3</v>
      </c>
      <c r="C97" s="11">
        <v>11.6</v>
      </c>
      <c r="D97" s="11">
        <v>12.6</v>
      </c>
      <c r="E97" s="11">
        <v>12.1</v>
      </c>
      <c r="F97" s="11">
        <v>19.006679999999999</v>
      </c>
      <c r="G97" s="11">
        <v>58</v>
      </c>
      <c r="H97" s="11">
        <v>11</v>
      </c>
      <c r="I97" s="11">
        <v>1.2</v>
      </c>
      <c r="J97" s="11">
        <v>184</v>
      </c>
      <c r="K97" s="4">
        <f>J97*O$93</f>
        <v>24.19416</v>
      </c>
    </row>
    <row r="98" spans="1:11" s="10" customFormat="1">
      <c r="A98" s="11" t="s">
        <v>11</v>
      </c>
      <c r="B98" s="10">
        <v>3</v>
      </c>
      <c r="C98" s="10">
        <v>5</v>
      </c>
      <c r="D98" s="10">
        <v>7</v>
      </c>
      <c r="E98" s="10">
        <v>6</v>
      </c>
      <c r="F98" s="10">
        <v>9.4247999999999994</v>
      </c>
      <c r="G98" s="10">
        <v>25.4</v>
      </c>
      <c r="H98" s="10">
        <v>12</v>
      </c>
      <c r="I98" s="10">
        <v>2.2999999999999998</v>
      </c>
      <c r="J98" s="10">
        <v>55</v>
      </c>
      <c r="K98" s="4">
        <f>J98*O$93</f>
        <v>7.2319499999999994</v>
      </c>
    </row>
    <row r="99" spans="1:11">
      <c r="A99" t="s">
        <v>11</v>
      </c>
      <c r="B99">
        <v>3</v>
      </c>
      <c r="C99">
        <v>3.2</v>
      </c>
      <c r="D99">
        <v>3.4</v>
      </c>
      <c r="E99">
        <v>3.3</v>
      </c>
      <c r="F99">
        <v>5.1836399999999996</v>
      </c>
      <c r="G99">
        <v>11.6</v>
      </c>
      <c r="H99">
        <v>5</v>
      </c>
      <c r="I99">
        <v>2</v>
      </c>
      <c r="J99" s="10">
        <v>8</v>
      </c>
      <c r="K99" s="4">
        <f>J99*O$93</f>
        <v>1.05192</v>
      </c>
    </row>
    <row r="100" spans="1:11" s="1" customFormat="1" ht="15.75" thickBot="1">
      <c r="A100" s="1" t="s">
        <v>11</v>
      </c>
      <c r="B100" s="1">
        <v>3</v>
      </c>
      <c r="C100" s="1">
        <v>6.5</v>
      </c>
      <c r="D100" s="1">
        <v>7.5</v>
      </c>
      <c r="E100" s="1">
        <v>7</v>
      </c>
      <c r="F100" s="1">
        <v>10.9956</v>
      </c>
      <c r="G100" s="1">
        <v>30.3</v>
      </c>
      <c r="H100" s="1">
        <v>10.15</v>
      </c>
      <c r="I100" s="1">
        <v>0.6</v>
      </c>
      <c r="J100" s="12">
        <v>85</v>
      </c>
      <c r="K100" s="4">
        <f>J100*O$93</f>
        <v>11.17665</v>
      </c>
    </row>
    <row r="101" spans="1:11" s="10" customFormat="1">
      <c r="A101" s="10" t="s">
        <v>11</v>
      </c>
      <c r="B101" s="10">
        <v>4</v>
      </c>
      <c r="C101" s="10">
        <v>6.3</v>
      </c>
      <c r="D101" s="10">
        <v>4.8</v>
      </c>
      <c r="E101" s="10">
        <v>5.55</v>
      </c>
      <c r="F101" s="10">
        <v>8.7179399999999987</v>
      </c>
      <c r="G101" s="10">
        <v>24.7</v>
      </c>
      <c r="H101" s="10">
        <v>8.3000000000000007</v>
      </c>
      <c r="I101" s="10">
        <v>0.7</v>
      </c>
      <c r="J101" s="10">
        <v>50</v>
      </c>
      <c r="K101" s="10">
        <f>J101*O94</f>
        <v>16.574999999999999</v>
      </c>
    </row>
    <row r="102" spans="1:11">
      <c r="K102">
        <f>SUM(K2:K101)</f>
        <v>74.846525</v>
      </c>
    </row>
    <row r="103" spans="1:11" ht="12.75">
      <c r="J103" t="s">
        <v>146</v>
      </c>
      <c r="K103">
        <f>K102/2.5</f>
        <v>29.938610000000001</v>
      </c>
    </row>
    <row r="104" spans="1:11">
      <c r="A104" t="s">
        <v>106</v>
      </c>
      <c r="H104" s="10"/>
      <c r="J104"/>
    </row>
    <row r="105" spans="1:11">
      <c r="A105">
        <v>1</v>
      </c>
      <c r="H105" s="10"/>
      <c r="J105"/>
    </row>
    <row r="106" spans="1:11">
      <c r="A106">
        <v>2</v>
      </c>
      <c r="H106" s="10"/>
      <c r="J106"/>
    </row>
    <row r="107" spans="1:11">
      <c r="A107">
        <v>3</v>
      </c>
      <c r="H107" s="10"/>
      <c r="J107"/>
    </row>
    <row r="108" spans="1:11">
      <c r="A108">
        <v>4</v>
      </c>
      <c r="H108" s="10"/>
      <c r="J108"/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29"/>
  <sheetViews>
    <sheetView workbookViewId="0"/>
  </sheetViews>
  <sheetFormatPr baseColWidth="10" defaultRowHeight="12.75"/>
  <sheetData>
    <row r="1" spans="1:11" ht="13.5" thickBot="1">
      <c r="A1" s="6" t="s">
        <v>2</v>
      </c>
      <c r="B1" s="7" t="s">
        <v>3</v>
      </c>
      <c r="C1" s="7" t="s">
        <v>4</v>
      </c>
      <c r="D1" s="7" t="s">
        <v>5</v>
      </c>
      <c r="E1" s="1" t="s">
        <v>102</v>
      </c>
      <c r="F1" s="7" t="s">
        <v>100</v>
      </c>
      <c r="G1" s="6" t="s">
        <v>6</v>
      </c>
      <c r="H1" s="6" t="s">
        <v>7</v>
      </c>
      <c r="I1" s="6" t="s">
        <v>8</v>
      </c>
      <c r="J1" s="6" t="s">
        <v>9</v>
      </c>
      <c r="K1" t="s">
        <v>112</v>
      </c>
    </row>
    <row r="2" spans="1:11">
      <c r="A2" s="4" t="s">
        <v>19</v>
      </c>
      <c r="B2">
        <v>0</v>
      </c>
      <c r="C2">
        <v>2.6</v>
      </c>
      <c r="D2">
        <v>1.6</v>
      </c>
      <c r="E2">
        <v>2.1</v>
      </c>
      <c r="F2">
        <v>3.2986800000000001</v>
      </c>
      <c r="G2">
        <v>2</v>
      </c>
      <c r="H2">
        <v>2.4</v>
      </c>
      <c r="I2">
        <v>0.4</v>
      </c>
      <c r="J2">
        <v>3</v>
      </c>
      <c r="K2">
        <v>0</v>
      </c>
    </row>
    <row r="3" spans="1:11">
      <c r="A3" s="4" t="s">
        <v>19</v>
      </c>
      <c r="B3">
        <v>0</v>
      </c>
      <c r="C3">
        <v>1.2</v>
      </c>
      <c r="D3">
        <v>1.9</v>
      </c>
      <c r="E3" s="4">
        <v>1.55</v>
      </c>
      <c r="F3">
        <v>2.4347399999999997</v>
      </c>
      <c r="G3">
        <v>3</v>
      </c>
      <c r="H3">
        <v>2</v>
      </c>
      <c r="I3">
        <v>0.4</v>
      </c>
      <c r="J3">
        <v>2.5</v>
      </c>
      <c r="K3">
        <v>0</v>
      </c>
    </row>
    <row r="4" spans="1:11" ht="13.5" thickBot="1">
      <c r="A4" s="1" t="s">
        <v>19</v>
      </c>
      <c r="B4" s="1">
        <v>0</v>
      </c>
      <c r="C4" s="1">
        <v>6.36</v>
      </c>
      <c r="D4" s="1">
        <v>6.5</v>
      </c>
      <c r="E4" s="1">
        <v>6.43</v>
      </c>
      <c r="F4" s="1">
        <v>10.100244</v>
      </c>
      <c r="G4" s="1">
        <v>40</v>
      </c>
      <c r="H4" s="1">
        <v>7</v>
      </c>
      <c r="I4" s="1">
        <v>1</v>
      </c>
      <c r="J4" s="1">
        <v>95</v>
      </c>
      <c r="K4">
        <v>0</v>
      </c>
    </row>
    <row r="5" spans="1:11">
      <c r="A5" s="4" t="s">
        <v>19</v>
      </c>
      <c r="B5">
        <v>0</v>
      </c>
      <c r="C5">
        <v>1.9</v>
      </c>
      <c r="D5">
        <v>2.5</v>
      </c>
      <c r="E5">
        <v>2.2000000000000002</v>
      </c>
      <c r="F5">
        <v>3.4557600000000002</v>
      </c>
      <c r="G5">
        <v>4.4000000000000004</v>
      </c>
      <c r="H5">
        <v>2.5</v>
      </c>
      <c r="I5">
        <v>0.5</v>
      </c>
      <c r="J5">
        <v>6</v>
      </c>
      <c r="K5">
        <v>0</v>
      </c>
    </row>
    <row r="6" spans="1:11">
      <c r="A6" s="4" t="s">
        <v>19</v>
      </c>
      <c r="B6">
        <v>0</v>
      </c>
      <c r="C6">
        <v>2.6</v>
      </c>
      <c r="D6">
        <v>2.2999999999999998</v>
      </c>
      <c r="E6">
        <v>2.4500000000000002</v>
      </c>
      <c r="F6">
        <v>3.8484600000000002</v>
      </c>
      <c r="G6">
        <v>2.2000000000000002</v>
      </c>
      <c r="H6">
        <v>2.5</v>
      </c>
      <c r="I6">
        <v>0.2</v>
      </c>
      <c r="J6">
        <v>9</v>
      </c>
      <c r="K6">
        <v>0</v>
      </c>
    </row>
    <row r="7" spans="1:11">
      <c r="A7" s="4" t="s">
        <v>19</v>
      </c>
      <c r="B7">
        <v>0</v>
      </c>
      <c r="C7">
        <v>12.7</v>
      </c>
      <c r="D7">
        <v>4.5999999999999996</v>
      </c>
      <c r="E7">
        <v>8.65</v>
      </c>
      <c r="F7">
        <v>13.587419999999998</v>
      </c>
      <c r="G7">
        <v>5.3</v>
      </c>
      <c r="H7">
        <v>7</v>
      </c>
      <c r="I7">
        <v>1</v>
      </c>
      <c r="J7">
        <v>15</v>
      </c>
      <c r="K7">
        <v>0</v>
      </c>
    </row>
    <row r="8" spans="1:11">
      <c r="A8" s="4" t="s">
        <v>19</v>
      </c>
      <c r="B8">
        <v>0</v>
      </c>
      <c r="C8">
        <v>1.3</v>
      </c>
      <c r="D8">
        <v>1.5</v>
      </c>
      <c r="E8">
        <v>1.4</v>
      </c>
      <c r="F8">
        <v>2.1991199999999997</v>
      </c>
      <c r="G8">
        <v>4.5</v>
      </c>
      <c r="H8">
        <v>5</v>
      </c>
      <c r="I8">
        <v>0.4</v>
      </c>
      <c r="J8">
        <v>4</v>
      </c>
      <c r="K8">
        <v>0</v>
      </c>
    </row>
    <row r="9" spans="1:11">
      <c r="A9" s="4" t="s">
        <v>19</v>
      </c>
      <c r="B9">
        <v>0</v>
      </c>
      <c r="C9">
        <v>1.1000000000000001</v>
      </c>
      <c r="D9">
        <v>1.1200000000000001</v>
      </c>
      <c r="E9">
        <v>1.1100000000000001</v>
      </c>
      <c r="F9">
        <v>1.7435880000000001</v>
      </c>
      <c r="G9">
        <v>3.6</v>
      </c>
      <c r="H9">
        <v>4.5</v>
      </c>
      <c r="I9">
        <v>0.6</v>
      </c>
      <c r="J9">
        <v>1.5</v>
      </c>
      <c r="K9">
        <v>0</v>
      </c>
    </row>
    <row r="10" spans="1:11">
      <c r="A10" t="s">
        <v>19</v>
      </c>
      <c r="B10">
        <v>0</v>
      </c>
      <c r="C10">
        <v>1.5</v>
      </c>
      <c r="D10">
        <v>1.3</v>
      </c>
      <c r="E10">
        <v>1.4</v>
      </c>
      <c r="F10">
        <v>2.1991199999999997</v>
      </c>
      <c r="G10">
        <v>4</v>
      </c>
      <c r="H10">
        <v>1</v>
      </c>
      <c r="I10">
        <v>0</v>
      </c>
      <c r="J10">
        <v>2</v>
      </c>
      <c r="K10">
        <v>0</v>
      </c>
    </row>
    <row r="11" spans="1:11">
      <c r="A11" t="s">
        <v>19</v>
      </c>
      <c r="B11">
        <v>0</v>
      </c>
      <c r="C11">
        <v>1.7</v>
      </c>
      <c r="D11">
        <v>0.9</v>
      </c>
      <c r="E11">
        <v>1.3</v>
      </c>
      <c r="F11">
        <v>2.0420400000000001</v>
      </c>
      <c r="G11">
        <v>3.5</v>
      </c>
      <c r="H11">
        <v>3</v>
      </c>
      <c r="I11">
        <v>0.4</v>
      </c>
      <c r="J11">
        <v>2</v>
      </c>
      <c r="K11">
        <v>0</v>
      </c>
    </row>
    <row r="12" spans="1:11">
      <c r="A12" t="s">
        <v>19</v>
      </c>
      <c r="B12">
        <v>0</v>
      </c>
      <c r="C12">
        <v>10</v>
      </c>
      <c r="D12">
        <v>8</v>
      </c>
      <c r="E12">
        <v>9</v>
      </c>
      <c r="F12">
        <v>14.1372</v>
      </c>
      <c r="G12">
        <v>19.5</v>
      </c>
      <c r="H12">
        <v>9</v>
      </c>
      <c r="I12">
        <v>1</v>
      </c>
      <c r="J12">
        <v>4.5</v>
      </c>
      <c r="K12">
        <v>0</v>
      </c>
    </row>
    <row r="13" spans="1:11">
      <c r="A13" t="s">
        <v>19</v>
      </c>
      <c r="B13">
        <v>0</v>
      </c>
      <c r="C13">
        <v>1.8</v>
      </c>
      <c r="D13">
        <v>2</v>
      </c>
      <c r="E13" s="4">
        <v>1.9</v>
      </c>
      <c r="F13">
        <v>2.9845199999999998</v>
      </c>
      <c r="G13">
        <v>3.4</v>
      </c>
      <c r="H13">
        <v>3</v>
      </c>
      <c r="I13">
        <v>0</v>
      </c>
      <c r="J13">
        <v>3</v>
      </c>
      <c r="K13">
        <v>0</v>
      </c>
    </row>
    <row r="14" spans="1:11" ht="12.75" customHeight="1" thickBot="1">
      <c r="A14" s="1" t="s">
        <v>19</v>
      </c>
      <c r="B14" s="1">
        <v>0</v>
      </c>
      <c r="C14" s="1">
        <v>0.4</v>
      </c>
      <c r="D14" s="1">
        <v>0.5</v>
      </c>
      <c r="E14" s="1">
        <v>0.45</v>
      </c>
      <c r="F14" s="1">
        <v>0.70686000000000004</v>
      </c>
      <c r="G14" s="1">
        <v>1</v>
      </c>
      <c r="H14" s="1">
        <v>3</v>
      </c>
      <c r="I14" s="1">
        <v>0</v>
      </c>
      <c r="J14" s="1">
        <v>0.5</v>
      </c>
      <c r="K14">
        <v>0</v>
      </c>
    </row>
    <row r="15" spans="1:11">
      <c r="A15" t="s">
        <v>19</v>
      </c>
      <c r="B15">
        <v>0</v>
      </c>
      <c r="C15">
        <v>0.85</v>
      </c>
      <c r="D15">
        <v>0.87</v>
      </c>
      <c r="E15">
        <v>0.86</v>
      </c>
      <c r="F15">
        <v>1.3508879999999999</v>
      </c>
      <c r="G15">
        <v>2.7</v>
      </c>
      <c r="H15">
        <v>2.5</v>
      </c>
      <c r="I15">
        <v>0.4</v>
      </c>
      <c r="J15">
        <v>1</v>
      </c>
      <c r="K15">
        <v>0</v>
      </c>
    </row>
    <row r="16" spans="1:11">
      <c r="A16" t="s">
        <v>19</v>
      </c>
      <c r="B16">
        <v>0</v>
      </c>
      <c r="C16">
        <v>4.4000000000000004</v>
      </c>
      <c r="D16">
        <v>4.9000000000000004</v>
      </c>
      <c r="E16">
        <v>4.6500000000000004</v>
      </c>
      <c r="F16">
        <v>7.3042200000000008</v>
      </c>
      <c r="G16">
        <v>16.899999999999999</v>
      </c>
      <c r="H16">
        <v>7</v>
      </c>
      <c r="I16">
        <v>0.3</v>
      </c>
      <c r="J16">
        <v>125</v>
      </c>
      <c r="K16">
        <v>0</v>
      </c>
    </row>
    <row r="17" spans="1:14">
      <c r="A17" t="s">
        <v>19</v>
      </c>
      <c r="B17">
        <v>0</v>
      </c>
      <c r="C17">
        <v>6.7</v>
      </c>
      <c r="D17">
        <v>7.65</v>
      </c>
      <c r="E17" s="4">
        <v>7.1749999999999998</v>
      </c>
      <c r="F17">
        <v>11.270490000000001</v>
      </c>
      <c r="G17">
        <v>37</v>
      </c>
      <c r="H17">
        <v>7</v>
      </c>
      <c r="I17">
        <v>2.2999999999999998</v>
      </c>
      <c r="J17">
        <v>65</v>
      </c>
      <c r="K17">
        <v>0</v>
      </c>
    </row>
    <row r="18" spans="1:14" ht="13.5" thickBot="1">
      <c r="A18" s="1" t="s">
        <v>19</v>
      </c>
      <c r="B18" s="1">
        <v>0</v>
      </c>
      <c r="C18" s="1">
        <v>4.5</v>
      </c>
      <c r="D18" s="1">
        <v>4.25</v>
      </c>
      <c r="E18" s="1">
        <v>4.375</v>
      </c>
      <c r="F18" s="1">
        <v>6.8722500000000002</v>
      </c>
      <c r="G18" s="1">
        <v>18.100000000000001</v>
      </c>
      <c r="H18" s="1">
        <v>6.3</v>
      </c>
      <c r="I18" s="1">
        <v>0.4</v>
      </c>
      <c r="J18" s="1">
        <v>70</v>
      </c>
      <c r="K18">
        <v>0</v>
      </c>
    </row>
    <row r="19" spans="1:14">
      <c r="A19" t="s">
        <v>19</v>
      </c>
      <c r="B19">
        <v>0</v>
      </c>
      <c r="C19">
        <v>5.45</v>
      </c>
      <c r="D19">
        <v>4.5</v>
      </c>
      <c r="E19">
        <v>4.9749999999999996</v>
      </c>
      <c r="F19">
        <v>7.8147299999999991</v>
      </c>
      <c r="G19">
        <v>15.8</v>
      </c>
      <c r="H19">
        <v>6.5</v>
      </c>
      <c r="I19">
        <v>0.3</v>
      </c>
      <c r="J19">
        <v>25</v>
      </c>
      <c r="K19">
        <v>0</v>
      </c>
    </row>
    <row r="20" spans="1:14">
      <c r="A20" t="s">
        <v>19</v>
      </c>
      <c r="B20">
        <v>0</v>
      </c>
      <c r="C20">
        <v>4.2</v>
      </c>
      <c r="D20">
        <v>3.5</v>
      </c>
      <c r="E20">
        <v>3.85</v>
      </c>
      <c r="F20">
        <v>6.04758</v>
      </c>
      <c r="G20">
        <v>11.5</v>
      </c>
      <c r="H20">
        <v>5.6</v>
      </c>
      <c r="I20">
        <v>0</v>
      </c>
      <c r="J20">
        <v>25</v>
      </c>
      <c r="K20">
        <v>0</v>
      </c>
    </row>
    <row r="21" spans="1:14">
      <c r="A21" t="s">
        <v>19</v>
      </c>
      <c r="B21">
        <v>0</v>
      </c>
      <c r="C21">
        <v>10.5</v>
      </c>
      <c r="D21">
        <v>8.6999999999999993</v>
      </c>
      <c r="E21">
        <v>9.6</v>
      </c>
      <c r="F21">
        <v>15.07968</v>
      </c>
      <c r="G21">
        <v>34.4</v>
      </c>
      <c r="H21">
        <v>9.3000000000000007</v>
      </c>
      <c r="I21">
        <v>0</v>
      </c>
      <c r="J21">
        <v>175</v>
      </c>
      <c r="K21">
        <v>0</v>
      </c>
    </row>
    <row r="22" spans="1:14">
      <c r="A22" t="s">
        <v>19</v>
      </c>
      <c r="B22">
        <v>0</v>
      </c>
      <c r="C22">
        <v>4.7</v>
      </c>
      <c r="D22">
        <v>3.6</v>
      </c>
      <c r="E22">
        <v>4.1500000000000004</v>
      </c>
      <c r="F22">
        <v>6.5188200000000007</v>
      </c>
      <c r="G22">
        <v>15.4</v>
      </c>
      <c r="H22">
        <v>6</v>
      </c>
      <c r="I22">
        <v>0.6</v>
      </c>
      <c r="J22">
        <v>22</v>
      </c>
      <c r="K22">
        <v>0</v>
      </c>
      <c r="L22" s="18"/>
      <c r="M22" s="19" t="s">
        <v>113</v>
      </c>
      <c r="N22" s="20"/>
    </row>
    <row r="23" spans="1:14" s="10" customFormat="1" ht="15">
      <c r="A23" s="10" t="s">
        <v>19</v>
      </c>
      <c r="B23" s="10">
        <v>1</v>
      </c>
      <c r="C23" s="10">
        <v>8.3000000000000007</v>
      </c>
      <c r="D23" s="10">
        <v>7</v>
      </c>
      <c r="E23" s="10">
        <v>7.65</v>
      </c>
      <c r="F23" s="10">
        <v>12.01662</v>
      </c>
      <c r="G23" s="10">
        <v>40.200000000000003</v>
      </c>
      <c r="H23" s="10">
        <v>9</v>
      </c>
      <c r="I23" s="10">
        <v>3</v>
      </c>
      <c r="J23" s="10">
        <v>145</v>
      </c>
      <c r="K23" s="10">
        <f>J23*N$24</f>
        <v>1.4065000000000001</v>
      </c>
      <c r="L23" s="21" t="s">
        <v>109</v>
      </c>
      <c r="M23" s="4" t="s">
        <v>111</v>
      </c>
      <c r="N23" s="22" t="s">
        <v>110</v>
      </c>
    </row>
    <row r="24" spans="1:14" s="10" customFormat="1" ht="15">
      <c r="A24" s="10" t="s">
        <v>19</v>
      </c>
      <c r="B24" s="10">
        <v>1</v>
      </c>
      <c r="C24" s="10">
        <v>7.63</v>
      </c>
      <c r="D24" s="10">
        <v>8</v>
      </c>
      <c r="E24" s="11">
        <v>7.8150000000000004</v>
      </c>
      <c r="F24" s="10">
        <v>12.275801999999999</v>
      </c>
      <c r="G24" s="10">
        <v>29.8</v>
      </c>
      <c r="H24" s="10">
        <v>16</v>
      </c>
      <c r="I24" s="10">
        <v>1</v>
      </c>
      <c r="J24" s="10">
        <v>175</v>
      </c>
      <c r="K24" s="10">
        <f>J24*N$24</f>
        <v>1.6975</v>
      </c>
      <c r="L24" s="23">
        <v>1</v>
      </c>
      <c r="M24" s="24">
        <v>9.6999999999999993</v>
      </c>
      <c r="N24" s="25">
        <v>9.7000000000000003E-3</v>
      </c>
    </row>
    <row r="25" spans="1:14" s="10" customFormat="1" ht="15.75" thickBot="1">
      <c r="A25" s="12" t="s">
        <v>19</v>
      </c>
      <c r="B25" s="12">
        <v>3</v>
      </c>
      <c r="C25" s="12">
        <v>5</v>
      </c>
      <c r="D25" s="12">
        <v>6.1</v>
      </c>
      <c r="E25" s="12">
        <v>5.55</v>
      </c>
      <c r="F25" s="12">
        <v>8.7179399999999987</v>
      </c>
      <c r="G25" s="12">
        <v>17.100000000000001</v>
      </c>
      <c r="H25" s="12">
        <v>9.5</v>
      </c>
      <c r="I25" s="12">
        <v>0.5</v>
      </c>
      <c r="J25" s="12">
        <v>184</v>
      </c>
      <c r="K25" s="10">
        <f>J25*N26</f>
        <v>24.280640000000005</v>
      </c>
      <c r="L25" s="23">
        <v>2</v>
      </c>
      <c r="M25" s="24">
        <v>0</v>
      </c>
      <c r="N25" s="25">
        <v>0</v>
      </c>
    </row>
    <row r="26" spans="1:14">
      <c r="K26">
        <f>SUM(K2:K25)</f>
        <v>27.384640000000005</v>
      </c>
      <c r="L26" s="21">
        <v>3</v>
      </c>
      <c r="M26" s="4">
        <v>131.96</v>
      </c>
      <c r="N26" s="22">
        <f>M26/1000</f>
        <v>0.13196000000000002</v>
      </c>
    </row>
    <row r="27" spans="1:14">
      <c r="L27" s="26">
        <v>4</v>
      </c>
      <c r="M27" s="27">
        <v>0</v>
      </c>
      <c r="N27" s="28">
        <v>0</v>
      </c>
    </row>
    <row r="29" spans="1:14">
      <c r="J29" t="s">
        <v>146</v>
      </c>
      <c r="K29">
        <f>K26/2.5</f>
        <v>10.953856000000002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O105"/>
  <sheetViews>
    <sheetView workbookViewId="0"/>
  </sheetViews>
  <sheetFormatPr baseColWidth="10" defaultRowHeight="12.75"/>
  <sheetData>
    <row r="1" spans="1:15">
      <c r="A1" t="s">
        <v>101</v>
      </c>
    </row>
    <row r="2" spans="1:15">
      <c r="A2" s="2" t="s">
        <v>2</v>
      </c>
      <c r="B2" s="3" t="s">
        <v>3</v>
      </c>
      <c r="C2" s="3" t="s">
        <v>4</v>
      </c>
      <c r="D2" s="3" t="s">
        <v>5</v>
      </c>
      <c r="E2" t="s">
        <v>102</v>
      </c>
      <c r="F2" t="s">
        <v>103</v>
      </c>
      <c r="H2" s="2" t="s">
        <v>2</v>
      </c>
      <c r="I2" s="3" t="s">
        <v>3</v>
      </c>
      <c r="J2" s="3" t="s">
        <v>4</v>
      </c>
      <c r="K2" s="3" t="s">
        <v>5</v>
      </c>
      <c r="L2" t="s">
        <v>104</v>
      </c>
      <c r="M2" t="s">
        <v>103</v>
      </c>
      <c r="O2">
        <f>3.1416/4</f>
        <v>0.78539999999999999</v>
      </c>
    </row>
    <row r="3" spans="1:15">
      <c r="A3" s="4" t="s">
        <v>19</v>
      </c>
      <c r="B3">
        <v>0</v>
      </c>
      <c r="C3">
        <v>2.6</v>
      </c>
      <c r="D3">
        <v>1.6</v>
      </c>
      <c r="E3">
        <f>(C3+D3)/2</f>
        <v>2.1</v>
      </c>
      <c r="F3">
        <f>0.7854*((E3)*2)</f>
        <v>3.2986800000000001</v>
      </c>
      <c r="H3" s="4" t="s">
        <v>11</v>
      </c>
      <c r="I3" s="4">
        <v>0</v>
      </c>
      <c r="J3" s="4">
        <v>1.52</v>
      </c>
      <c r="K3" s="4">
        <v>1.4</v>
      </c>
      <c r="L3">
        <f>(J3+K3)/2</f>
        <v>1.46</v>
      </c>
      <c r="M3">
        <f>0.7854*((L3)*2)</f>
        <v>2.2933680000000001</v>
      </c>
    </row>
    <row r="4" spans="1:15">
      <c r="A4" s="4" t="s">
        <v>19</v>
      </c>
      <c r="B4">
        <v>0</v>
      </c>
      <c r="C4">
        <v>1.2</v>
      </c>
      <c r="D4">
        <v>1.9</v>
      </c>
      <c r="E4">
        <f t="shared" ref="E4:E26" si="0">(C4+D4)/2</f>
        <v>1.5499999999999998</v>
      </c>
      <c r="F4">
        <f t="shared" ref="F4:F26" si="1">0.7854*((E4)*2)</f>
        <v>2.4347399999999997</v>
      </c>
      <c r="H4" s="4" t="s">
        <v>11</v>
      </c>
      <c r="I4" s="4">
        <v>0</v>
      </c>
      <c r="J4" s="4">
        <v>1.7</v>
      </c>
      <c r="K4" s="4">
        <v>1.7</v>
      </c>
      <c r="L4">
        <f t="shared" ref="L4:L67" si="2">(J4+K4)/2</f>
        <v>1.7</v>
      </c>
      <c r="M4">
        <f t="shared" ref="M4:M67" si="3">0.7854*((L4)*2)</f>
        <v>2.6703600000000001</v>
      </c>
    </row>
    <row r="5" spans="1:15" ht="13.5" thickBot="1">
      <c r="A5" s="1" t="s">
        <v>19</v>
      </c>
      <c r="B5" s="1">
        <v>0</v>
      </c>
      <c r="C5" s="1">
        <v>6.36</v>
      </c>
      <c r="D5" s="1">
        <v>6.5</v>
      </c>
      <c r="E5">
        <f t="shared" si="0"/>
        <v>6.43</v>
      </c>
      <c r="F5">
        <f t="shared" si="1"/>
        <v>10.100244</v>
      </c>
      <c r="H5" s="4" t="s">
        <v>11</v>
      </c>
      <c r="I5" s="4">
        <v>0</v>
      </c>
      <c r="J5" s="4">
        <v>1.3</v>
      </c>
      <c r="K5" s="4">
        <v>1.27</v>
      </c>
      <c r="L5">
        <f t="shared" si="2"/>
        <v>1.2850000000000001</v>
      </c>
      <c r="M5">
        <f t="shared" si="3"/>
        <v>2.018478</v>
      </c>
    </row>
    <row r="6" spans="1:15">
      <c r="A6" s="4" t="s">
        <v>19</v>
      </c>
      <c r="B6">
        <v>0</v>
      </c>
      <c r="C6">
        <v>1.9</v>
      </c>
      <c r="D6">
        <v>2.5</v>
      </c>
      <c r="E6">
        <f t="shared" si="0"/>
        <v>2.2000000000000002</v>
      </c>
      <c r="F6">
        <f t="shared" si="1"/>
        <v>3.4557600000000002</v>
      </c>
      <c r="H6" s="4" t="s">
        <v>11</v>
      </c>
      <c r="I6" s="4">
        <v>0</v>
      </c>
      <c r="J6" s="4">
        <v>3</v>
      </c>
      <c r="K6" s="4">
        <v>2.1</v>
      </c>
      <c r="L6">
        <f t="shared" si="2"/>
        <v>2.5499999999999998</v>
      </c>
      <c r="M6">
        <f t="shared" si="3"/>
        <v>4.0055399999999999</v>
      </c>
    </row>
    <row r="7" spans="1:15">
      <c r="A7" s="4" t="s">
        <v>19</v>
      </c>
      <c r="B7">
        <v>0</v>
      </c>
      <c r="C7">
        <v>2.6</v>
      </c>
      <c r="D7">
        <v>2.2999999999999998</v>
      </c>
      <c r="E7">
        <f t="shared" si="0"/>
        <v>2.4500000000000002</v>
      </c>
      <c r="F7">
        <f t="shared" si="1"/>
        <v>3.8484600000000002</v>
      </c>
      <c r="H7" s="4" t="s">
        <v>11</v>
      </c>
      <c r="I7" s="4">
        <v>0</v>
      </c>
      <c r="J7" s="4">
        <v>2.6</v>
      </c>
      <c r="K7" s="4">
        <v>2.62</v>
      </c>
      <c r="L7">
        <f t="shared" si="2"/>
        <v>2.6100000000000003</v>
      </c>
      <c r="M7">
        <f t="shared" si="3"/>
        <v>4.0997880000000002</v>
      </c>
    </row>
    <row r="8" spans="1:15">
      <c r="A8" s="4" t="s">
        <v>19</v>
      </c>
      <c r="B8">
        <v>0</v>
      </c>
      <c r="C8">
        <v>12.7</v>
      </c>
      <c r="D8">
        <v>4.5999999999999996</v>
      </c>
      <c r="E8">
        <f t="shared" si="0"/>
        <v>8.6499999999999986</v>
      </c>
      <c r="F8">
        <f t="shared" si="1"/>
        <v>13.587419999999998</v>
      </c>
      <c r="H8" s="4" t="s">
        <v>11</v>
      </c>
      <c r="I8" s="4">
        <v>0</v>
      </c>
      <c r="J8" s="4">
        <v>0.95</v>
      </c>
      <c r="K8" s="4">
        <v>0.9</v>
      </c>
      <c r="L8">
        <f t="shared" si="2"/>
        <v>0.92500000000000004</v>
      </c>
      <c r="M8">
        <f t="shared" si="3"/>
        <v>1.45299</v>
      </c>
    </row>
    <row r="9" spans="1:15">
      <c r="A9" s="4" t="s">
        <v>19</v>
      </c>
      <c r="B9">
        <v>0</v>
      </c>
      <c r="C9">
        <v>1.3</v>
      </c>
      <c r="D9">
        <v>1.5</v>
      </c>
      <c r="E9">
        <f t="shared" si="0"/>
        <v>1.4</v>
      </c>
      <c r="F9">
        <f t="shared" si="1"/>
        <v>2.1991199999999997</v>
      </c>
      <c r="H9" s="4" t="s">
        <v>11</v>
      </c>
      <c r="I9" s="4">
        <v>0</v>
      </c>
      <c r="J9" s="4">
        <v>3.2</v>
      </c>
      <c r="K9" s="4">
        <v>1.7</v>
      </c>
      <c r="L9">
        <f t="shared" si="2"/>
        <v>2.4500000000000002</v>
      </c>
      <c r="M9">
        <f t="shared" si="3"/>
        <v>3.8484600000000002</v>
      </c>
    </row>
    <row r="10" spans="1:15">
      <c r="A10" s="4" t="s">
        <v>19</v>
      </c>
      <c r="B10">
        <v>0</v>
      </c>
      <c r="C10">
        <v>1.1000000000000001</v>
      </c>
      <c r="D10">
        <v>1.1200000000000001</v>
      </c>
      <c r="E10">
        <f t="shared" si="0"/>
        <v>1.1100000000000001</v>
      </c>
      <c r="F10">
        <f t="shared" si="1"/>
        <v>1.7435880000000001</v>
      </c>
      <c r="H10" s="4" t="s">
        <v>11</v>
      </c>
      <c r="I10" s="4">
        <v>0</v>
      </c>
      <c r="J10" s="4">
        <v>2.31</v>
      </c>
      <c r="K10" s="4">
        <v>2.97</v>
      </c>
      <c r="L10">
        <f t="shared" si="2"/>
        <v>2.64</v>
      </c>
      <c r="M10">
        <f t="shared" si="3"/>
        <v>4.1469120000000004</v>
      </c>
    </row>
    <row r="11" spans="1:15">
      <c r="A11" t="s">
        <v>19</v>
      </c>
      <c r="B11">
        <v>0</v>
      </c>
      <c r="C11">
        <v>1.5</v>
      </c>
      <c r="D11">
        <v>1.3</v>
      </c>
      <c r="E11">
        <f t="shared" si="0"/>
        <v>1.4</v>
      </c>
      <c r="F11">
        <f t="shared" si="1"/>
        <v>2.1991199999999997</v>
      </c>
      <c r="H11" s="4" t="s">
        <v>11</v>
      </c>
      <c r="I11" s="4">
        <v>0</v>
      </c>
      <c r="J11" s="4">
        <v>1.3</v>
      </c>
      <c r="K11" s="4">
        <v>1.96</v>
      </c>
      <c r="L11">
        <f t="shared" si="2"/>
        <v>1.63</v>
      </c>
      <c r="M11">
        <f t="shared" si="3"/>
        <v>2.5604039999999997</v>
      </c>
    </row>
    <row r="12" spans="1:15">
      <c r="A12" t="s">
        <v>19</v>
      </c>
      <c r="B12">
        <v>0</v>
      </c>
      <c r="C12">
        <v>1.7</v>
      </c>
      <c r="D12">
        <v>0.9</v>
      </c>
      <c r="E12">
        <f t="shared" si="0"/>
        <v>1.3</v>
      </c>
      <c r="F12">
        <f t="shared" si="1"/>
        <v>2.0420400000000001</v>
      </c>
      <c r="H12" s="4" t="s">
        <v>11</v>
      </c>
      <c r="I12" s="4">
        <v>0</v>
      </c>
      <c r="J12" s="4">
        <v>1.73</v>
      </c>
      <c r="K12" s="4">
        <v>1.32</v>
      </c>
      <c r="L12">
        <f t="shared" si="2"/>
        <v>1.5249999999999999</v>
      </c>
      <c r="M12">
        <f t="shared" si="3"/>
        <v>2.39547</v>
      </c>
    </row>
    <row r="13" spans="1:15">
      <c r="A13" t="s">
        <v>19</v>
      </c>
      <c r="B13">
        <v>0</v>
      </c>
      <c r="C13">
        <v>10</v>
      </c>
      <c r="D13">
        <v>8</v>
      </c>
      <c r="E13">
        <f t="shared" si="0"/>
        <v>9</v>
      </c>
      <c r="F13">
        <f t="shared" si="1"/>
        <v>14.1372</v>
      </c>
      <c r="H13" s="4" t="s">
        <v>11</v>
      </c>
      <c r="I13" s="4">
        <v>0</v>
      </c>
      <c r="J13" s="4">
        <v>1.3</v>
      </c>
      <c r="K13" s="4">
        <v>1.2</v>
      </c>
      <c r="L13">
        <f t="shared" si="2"/>
        <v>1.25</v>
      </c>
      <c r="M13">
        <f t="shared" si="3"/>
        <v>1.9635</v>
      </c>
    </row>
    <row r="14" spans="1:15" ht="13.5" thickBot="1">
      <c r="A14" t="s">
        <v>19</v>
      </c>
      <c r="B14">
        <v>0</v>
      </c>
      <c r="C14">
        <v>1.8</v>
      </c>
      <c r="D14">
        <v>2</v>
      </c>
      <c r="E14">
        <f t="shared" si="0"/>
        <v>1.9</v>
      </c>
      <c r="F14">
        <f t="shared" si="1"/>
        <v>2.9845199999999998</v>
      </c>
      <c r="H14" s="1" t="s">
        <v>11</v>
      </c>
      <c r="I14" s="1">
        <v>0</v>
      </c>
      <c r="J14" s="1">
        <v>2.13</v>
      </c>
      <c r="K14" s="1">
        <v>1.59</v>
      </c>
      <c r="L14">
        <f t="shared" si="2"/>
        <v>1.8599999999999999</v>
      </c>
      <c r="M14">
        <f t="shared" si="3"/>
        <v>2.9216879999999996</v>
      </c>
    </row>
    <row r="15" spans="1:15" ht="13.5" thickBot="1">
      <c r="A15" s="1" t="s">
        <v>19</v>
      </c>
      <c r="B15" s="1">
        <v>0</v>
      </c>
      <c r="C15" s="1">
        <v>0.4</v>
      </c>
      <c r="D15" s="1">
        <v>0.5</v>
      </c>
      <c r="E15">
        <f t="shared" si="0"/>
        <v>0.45</v>
      </c>
      <c r="F15">
        <f t="shared" si="1"/>
        <v>0.70686000000000004</v>
      </c>
      <c r="H15" s="4" t="s">
        <v>11</v>
      </c>
      <c r="I15" s="4">
        <v>0</v>
      </c>
      <c r="J15" s="4">
        <v>3.55</v>
      </c>
      <c r="K15" s="4">
        <v>5.2</v>
      </c>
      <c r="L15">
        <f t="shared" si="2"/>
        <v>4.375</v>
      </c>
      <c r="M15">
        <f t="shared" si="3"/>
        <v>6.8722500000000002</v>
      </c>
    </row>
    <row r="16" spans="1:15">
      <c r="A16" t="s">
        <v>19</v>
      </c>
      <c r="B16">
        <v>0</v>
      </c>
      <c r="C16">
        <v>0.85</v>
      </c>
      <c r="D16">
        <v>0.87</v>
      </c>
      <c r="E16">
        <f t="shared" si="0"/>
        <v>0.86</v>
      </c>
      <c r="F16">
        <f t="shared" si="1"/>
        <v>1.3508879999999999</v>
      </c>
      <c r="H16" s="4" t="s">
        <v>11</v>
      </c>
      <c r="I16" s="4">
        <v>0</v>
      </c>
      <c r="J16" s="4">
        <v>4.3</v>
      </c>
      <c r="K16" s="4">
        <v>3.8</v>
      </c>
      <c r="L16">
        <f t="shared" si="2"/>
        <v>4.05</v>
      </c>
      <c r="M16">
        <f t="shared" si="3"/>
        <v>6.3617399999999993</v>
      </c>
    </row>
    <row r="17" spans="1:13">
      <c r="A17" t="s">
        <v>19</v>
      </c>
      <c r="B17">
        <v>0</v>
      </c>
      <c r="C17">
        <v>4.4000000000000004</v>
      </c>
      <c r="D17">
        <v>4.9000000000000004</v>
      </c>
      <c r="E17">
        <f t="shared" si="0"/>
        <v>4.6500000000000004</v>
      </c>
      <c r="F17">
        <f t="shared" si="1"/>
        <v>7.3042200000000008</v>
      </c>
      <c r="H17" s="4" t="s">
        <v>11</v>
      </c>
      <c r="I17" s="4">
        <v>0</v>
      </c>
      <c r="J17" s="4">
        <v>3.58</v>
      </c>
      <c r="K17" s="4">
        <v>2.2999999999999998</v>
      </c>
      <c r="L17">
        <f t="shared" si="2"/>
        <v>2.94</v>
      </c>
      <c r="M17">
        <f t="shared" si="3"/>
        <v>4.6181520000000003</v>
      </c>
    </row>
    <row r="18" spans="1:13">
      <c r="A18" t="s">
        <v>19</v>
      </c>
      <c r="B18">
        <v>0</v>
      </c>
      <c r="C18">
        <v>6.7</v>
      </c>
      <c r="D18">
        <v>7.65</v>
      </c>
      <c r="E18">
        <f t="shared" si="0"/>
        <v>7.1750000000000007</v>
      </c>
      <c r="F18">
        <f t="shared" si="1"/>
        <v>11.270490000000001</v>
      </c>
      <c r="H18" s="4" t="s">
        <v>11</v>
      </c>
      <c r="I18" s="4">
        <v>0</v>
      </c>
      <c r="J18" s="4">
        <v>3.95</v>
      </c>
      <c r="K18" s="4">
        <v>4.5199999999999996</v>
      </c>
      <c r="L18">
        <f t="shared" si="2"/>
        <v>4.2349999999999994</v>
      </c>
      <c r="M18">
        <f t="shared" si="3"/>
        <v>6.6523379999999994</v>
      </c>
    </row>
    <row r="19" spans="1:13" ht="13.5" thickBot="1">
      <c r="A19" s="1" t="s">
        <v>19</v>
      </c>
      <c r="B19" s="1">
        <v>0</v>
      </c>
      <c r="C19" s="1">
        <v>4.5</v>
      </c>
      <c r="D19" s="1">
        <v>4.25</v>
      </c>
      <c r="E19">
        <f t="shared" si="0"/>
        <v>4.375</v>
      </c>
      <c r="F19">
        <f t="shared" si="1"/>
        <v>6.8722500000000002</v>
      </c>
      <c r="H19" s="4" t="s">
        <v>11</v>
      </c>
      <c r="I19" s="4">
        <v>0</v>
      </c>
      <c r="J19" s="4">
        <v>2</v>
      </c>
      <c r="K19" s="4">
        <v>1.7</v>
      </c>
      <c r="L19">
        <f t="shared" si="2"/>
        <v>1.85</v>
      </c>
      <c r="M19">
        <f t="shared" si="3"/>
        <v>2.90598</v>
      </c>
    </row>
    <row r="20" spans="1:13">
      <c r="A20" t="s">
        <v>19</v>
      </c>
      <c r="B20">
        <v>0</v>
      </c>
      <c r="C20">
        <v>5.45</v>
      </c>
      <c r="D20">
        <v>4.5</v>
      </c>
      <c r="E20">
        <f t="shared" si="0"/>
        <v>4.9749999999999996</v>
      </c>
      <c r="F20">
        <f t="shared" si="1"/>
        <v>7.8147299999999991</v>
      </c>
      <c r="H20" s="4" t="s">
        <v>11</v>
      </c>
      <c r="I20" s="4">
        <v>0</v>
      </c>
      <c r="J20" s="4">
        <v>4.26</v>
      </c>
      <c r="K20" s="4">
        <v>4.33</v>
      </c>
      <c r="L20">
        <f t="shared" si="2"/>
        <v>4.2949999999999999</v>
      </c>
      <c r="M20">
        <f t="shared" si="3"/>
        <v>6.7465859999999997</v>
      </c>
    </row>
    <row r="21" spans="1:13">
      <c r="A21" t="s">
        <v>19</v>
      </c>
      <c r="B21">
        <v>0</v>
      </c>
      <c r="C21">
        <v>4.2</v>
      </c>
      <c r="D21">
        <v>3.5</v>
      </c>
      <c r="E21">
        <f t="shared" si="0"/>
        <v>3.85</v>
      </c>
      <c r="F21">
        <f t="shared" si="1"/>
        <v>6.04758</v>
      </c>
      <c r="H21" s="4" t="s">
        <v>11</v>
      </c>
      <c r="I21" s="4">
        <v>0</v>
      </c>
      <c r="J21" s="4">
        <v>2.4</v>
      </c>
      <c r="K21" s="4">
        <v>3.75</v>
      </c>
      <c r="L21">
        <f t="shared" si="2"/>
        <v>3.0750000000000002</v>
      </c>
      <c r="M21">
        <f t="shared" si="3"/>
        <v>4.8302100000000001</v>
      </c>
    </row>
    <row r="22" spans="1:13">
      <c r="A22" t="s">
        <v>19</v>
      </c>
      <c r="B22">
        <v>0</v>
      </c>
      <c r="C22">
        <v>10.5</v>
      </c>
      <c r="D22">
        <v>8.6999999999999993</v>
      </c>
      <c r="E22">
        <f t="shared" si="0"/>
        <v>9.6</v>
      </c>
      <c r="F22">
        <f t="shared" si="1"/>
        <v>15.07968</v>
      </c>
      <c r="H22" s="4" t="s">
        <v>11</v>
      </c>
      <c r="I22" s="4">
        <v>0</v>
      </c>
      <c r="J22" s="4">
        <v>2.5299999999999998</v>
      </c>
      <c r="K22" s="4">
        <v>4.37</v>
      </c>
      <c r="L22">
        <f t="shared" si="2"/>
        <v>3.45</v>
      </c>
      <c r="M22">
        <f t="shared" si="3"/>
        <v>5.4192600000000004</v>
      </c>
    </row>
    <row r="23" spans="1:13" ht="13.5" thickBot="1">
      <c r="A23" t="s">
        <v>19</v>
      </c>
      <c r="B23">
        <v>0</v>
      </c>
      <c r="C23">
        <v>4.7</v>
      </c>
      <c r="D23">
        <v>3.6</v>
      </c>
      <c r="E23">
        <f t="shared" si="0"/>
        <v>4.1500000000000004</v>
      </c>
      <c r="F23">
        <f t="shared" si="1"/>
        <v>6.5188200000000007</v>
      </c>
      <c r="H23" s="1" t="s">
        <v>11</v>
      </c>
      <c r="I23" s="1">
        <v>0</v>
      </c>
      <c r="J23" s="1">
        <v>4.9000000000000004</v>
      </c>
      <c r="K23" s="1">
        <v>2.86</v>
      </c>
      <c r="L23">
        <f t="shared" si="2"/>
        <v>3.88</v>
      </c>
      <c r="M23">
        <f t="shared" si="3"/>
        <v>6.0947040000000001</v>
      </c>
    </row>
    <row r="24" spans="1:13">
      <c r="A24" t="s">
        <v>19</v>
      </c>
      <c r="B24">
        <v>1</v>
      </c>
      <c r="C24">
        <v>8.3000000000000007</v>
      </c>
      <c r="D24">
        <v>7</v>
      </c>
      <c r="E24">
        <f t="shared" si="0"/>
        <v>7.65</v>
      </c>
      <c r="F24">
        <f t="shared" si="1"/>
        <v>12.01662</v>
      </c>
      <c r="H24" s="4" t="s">
        <v>11</v>
      </c>
      <c r="I24">
        <v>0</v>
      </c>
      <c r="J24">
        <v>1.35</v>
      </c>
      <c r="K24">
        <v>1.2</v>
      </c>
      <c r="L24">
        <f t="shared" si="2"/>
        <v>1.2749999999999999</v>
      </c>
      <c r="M24">
        <f t="shared" si="3"/>
        <v>2.0027699999999999</v>
      </c>
    </row>
    <row r="25" spans="1:13">
      <c r="A25" t="s">
        <v>19</v>
      </c>
      <c r="B25">
        <v>1</v>
      </c>
      <c r="C25">
        <v>7.63</v>
      </c>
      <c r="D25">
        <v>8</v>
      </c>
      <c r="E25">
        <f t="shared" si="0"/>
        <v>7.8149999999999995</v>
      </c>
      <c r="F25">
        <f t="shared" si="1"/>
        <v>12.275801999999999</v>
      </c>
      <c r="H25" s="4" t="s">
        <v>11</v>
      </c>
      <c r="I25">
        <v>0</v>
      </c>
      <c r="J25">
        <v>6.7</v>
      </c>
      <c r="K25">
        <v>2.6</v>
      </c>
      <c r="L25">
        <f t="shared" si="2"/>
        <v>4.6500000000000004</v>
      </c>
      <c r="M25">
        <f t="shared" si="3"/>
        <v>7.3042200000000008</v>
      </c>
    </row>
    <row r="26" spans="1:13" ht="13.5" thickBot="1">
      <c r="A26" s="1" t="s">
        <v>19</v>
      </c>
      <c r="B26" s="1">
        <v>4</v>
      </c>
      <c r="C26" s="1">
        <v>5</v>
      </c>
      <c r="D26" s="1">
        <v>6.1</v>
      </c>
      <c r="E26">
        <f t="shared" si="0"/>
        <v>5.55</v>
      </c>
      <c r="F26">
        <f t="shared" si="1"/>
        <v>8.7179399999999987</v>
      </c>
      <c r="H26" s="4" t="s">
        <v>11</v>
      </c>
      <c r="I26">
        <v>0</v>
      </c>
      <c r="J26">
        <v>6.5</v>
      </c>
      <c r="K26">
        <v>2.8</v>
      </c>
      <c r="L26">
        <f t="shared" si="2"/>
        <v>4.6500000000000004</v>
      </c>
      <c r="M26">
        <f t="shared" si="3"/>
        <v>7.3042200000000008</v>
      </c>
    </row>
    <row r="27" spans="1:13">
      <c r="F27" s="35">
        <f>SUM(F3:F26)</f>
        <v>158.00677199999998</v>
      </c>
      <c r="H27" s="4" t="s">
        <v>11</v>
      </c>
      <c r="I27">
        <v>0</v>
      </c>
      <c r="J27">
        <v>3.7</v>
      </c>
      <c r="K27">
        <v>2.4</v>
      </c>
      <c r="L27">
        <f t="shared" si="2"/>
        <v>3.05</v>
      </c>
      <c r="M27">
        <f t="shared" si="3"/>
        <v>4.79094</v>
      </c>
    </row>
    <row r="28" spans="1:13">
      <c r="H28" s="4" t="s">
        <v>11</v>
      </c>
      <c r="I28">
        <v>0</v>
      </c>
      <c r="J28">
        <v>5.3</v>
      </c>
      <c r="K28">
        <v>2.6</v>
      </c>
      <c r="L28">
        <f t="shared" si="2"/>
        <v>3.95</v>
      </c>
      <c r="M28">
        <f t="shared" si="3"/>
        <v>6.2046600000000005</v>
      </c>
    </row>
    <row r="29" spans="1:13">
      <c r="E29" s="35" t="s">
        <v>145</v>
      </c>
      <c r="F29" s="35">
        <f>F27*(10000/1000)</f>
        <v>1580.0677199999998</v>
      </c>
      <c r="H29" s="4" t="s">
        <v>11</v>
      </c>
      <c r="I29">
        <v>0</v>
      </c>
      <c r="J29">
        <v>4.5</v>
      </c>
      <c r="K29">
        <v>1.4</v>
      </c>
      <c r="L29">
        <f t="shared" si="2"/>
        <v>2.95</v>
      </c>
      <c r="M29">
        <f t="shared" si="3"/>
        <v>4.6338600000000003</v>
      </c>
    </row>
    <row r="30" spans="1:13">
      <c r="H30" s="4" t="s">
        <v>11</v>
      </c>
      <c r="I30">
        <v>0</v>
      </c>
      <c r="J30">
        <v>3.4</v>
      </c>
      <c r="K30">
        <v>2.2000000000000002</v>
      </c>
      <c r="L30">
        <f t="shared" si="2"/>
        <v>2.8</v>
      </c>
      <c r="M30">
        <f t="shared" si="3"/>
        <v>4.3982399999999995</v>
      </c>
    </row>
    <row r="31" spans="1:13">
      <c r="H31" s="4" t="s">
        <v>11</v>
      </c>
      <c r="I31">
        <v>0</v>
      </c>
      <c r="J31">
        <v>3.1</v>
      </c>
      <c r="K31">
        <v>1.1000000000000001</v>
      </c>
      <c r="L31">
        <f t="shared" si="2"/>
        <v>2.1</v>
      </c>
      <c r="M31">
        <f t="shared" si="3"/>
        <v>3.2986800000000001</v>
      </c>
    </row>
    <row r="32" spans="1:13">
      <c r="H32" s="4" t="s">
        <v>11</v>
      </c>
      <c r="I32">
        <v>0</v>
      </c>
      <c r="J32">
        <v>2.9</v>
      </c>
      <c r="K32">
        <v>1.3</v>
      </c>
      <c r="L32">
        <f t="shared" si="2"/>
        <v>2.1</v>
      </c>
      <c r="M32">
        <f t="shared" si="3"/>
        <v>3.2986800000000001</v>
      </c>
    </row>
    <row r="33" spans="8:13" ht="13.5" thickBot="1">
      <c r="H33" s="1" t="s">
        <v>11</v>
      </c>
      <c r="I33" s="1">
        <v>0</v>
      </c>
      <c r="J33" s="1">
        <v>3.7</v>
      </c>
      <c r="K33" s="1">
        <v>2</v>
      </c>
      <c r="L33">
        <f t="shared" si="2"/>
        <v>2.85</v>
      </c>
      <c r="M33">
        <f t="shared" si="3"/>
        <v>4.4767799999999998</v>
      </c>
    </row>
    <row r="34" spans="8:13">
      <c r="H34" s="4" t="s">
        <v>11</v>
      </c>
      <c r="I34">
        <v>0</v>
      </c>
      <c r="J34">
        <v>2.4</v>
      </c>
      <c r="K34">
        <v>2.4</v>
      </c>
      <c r="L34">
        <f t="shared" si="2"/>
        <v>2.4</v>
      </c>
      <c r="M34">
        <f t="shared" si="3"/>
        <v>3.7699199999999999</v>
      </c>
    </row>
    <row r="35" spans="8:13">
      <c r="H35" s="4" t="s">
        <v>11</v>
      </c>
      <c r="I35">
        <v>0</v>
      </c>
      <c r="J35">
        <v>1.5</v>
      </c>
      <c r="K35">
        <v>1.5</v>
      </c>
      <c r="L35">
        <f t="shared" si="2"/>
        <v>1.5</v>
      </c>
      <c r="M35">
        <f t="shared" si="3"/>
        <v>2.3561999999999999</v>
      </c>
    </row>
    <row r="36" spans="8:13">
      <c r="H36" s="4" t="s">
        <v>11</v>
      </c>
      <c r="I36">
        <v>0</v>
      </c>
      <c r="J36">
        <v>1.6</v>
      </c>
      <c r="K36">
        <v>1.2</v>
      </c>
      <c r="L36">
        <f t="shared" si="2"/>
        <v>1.4</v>
      </c>
      <c r="M36">
        <f t="shared" si="3"/>
        <v>2.1991199999999997</v>
      </c>
    </row>
    <row r="37" spans="8:13" ht="13.5" thickBot="1">
      <c r="H37" s="1" t="s">
        <v>11</v>
      </c>
      <c r="I37" s="1">
        <v>0</v>
      </c>
      <c r="J37" s="1">
        <v>2.2000000000000002</v>
      </c>
      <c r="K37" s="1">
        <v>2.4</v>
      </c>
      <c r="L37">
        <f t="shared" si="2"/>
        <v>2.2999999999999998</v>
      </c>
      <c r="M37">
        <f t="shared" si="3"/>
        <v>3.6128399999999998</v>
      </c>
    </row>
    <row r="38" spans="8:13" ht="13.5" thickBot="1">
      <c r="H38" s="1" t="s">
        <v>11</v>
      </c>
      <c r="I38" s="1">
        <v>0</v>
      </c>
      <c r="J38" s="1">
        <v>2</v>
      </c>
      <c r="K38" s="1">
        <v>2.2000000000000002</v>
      </c>
      <c r="L38">
        <f t="shared" si="2"/>
        <v>2.1</v>
      </c>
      <c r="M38">
        <f t="shared" si="3"/>
        <v>3.2986800000000001</v>
      </c>
    </row>
    <row r="39" spans="8:13">
      <c r="H39" s="4" t="s">
        <v>11</v>
      </c>
      <c r="I39">
        <v>0</v>
      </c>
      <c r="J39">
        <v>2.5</v>
      </c>
      <c r="K39">
        <v>3.1</v>
      </c>
      <c r="L39">
        <f t="shared" si="2"/>
        <v>2.8</v>
      </c>
      <c r="M39">
        <f t="shared" si="3"/>
        <v>4.3982399999999995</v>
      </c>
    </row>
    <row r="40" spans="8:13">
      <c r="H40" s="4" t="s">
        <v>11</v>
      </c>
      <c r="I40">
        <v>0</v>
      </c>
      <c r="J40">
        <v>2.5</v>
      </c>
      <c r="K40">
        <v>2.2999999999999998</v>
      </c>
      <c r="L40">
        <f t="shared" si="2"/>
        <v>2.4</v>
      </c>
      <c r="M40">
        <f t="shared" si="3"/>
        <v>3.7699199999999999</v>
      </c>
    </row>
    <row r="41" spans="8:13">
      <c r="H41" s="4" t="s">
        <v>11</v>
      </c>
      <c r="I41">
        <v>0</v>
      </c>
      <c r="J41">
        <v>10.3</v>
      </c>
      <c r="K41">
        <v>11.7</v>
      </c>
      <c r="L41">
        <f t="shared" si="2"/>
        <v>11</v>
      </c>
      <c r="M41">
        <f t="shared" si="3"/>
        <v>17.2788</v>
      </c>
    </row>
    <row r="42" spans="8:13">
      <c r="H42" s="4" t="s">
        <v>11</v>
      </c>
      <c r="I42">
        <v>0</v>
      </c>
      <c r="J42">
        <v>11.2</v>
      </c>
      <c r="K42">
        <v>12.2</v>
      </c>
      <c r="L42">
        <f t="shared" si="2"/>
        <v>11.7</v>
      </c>
      <c r="M42">
        <f t="shared" si="3"/>
        <v>18.378359999999997</v>
      </c>
    </row>
    <row r="43" spans="8:13">
      <c r="H43" s="4" t="s">
        <v>11</v>
      </c>
      <c r="I43">
        <v>0</v>
      </c>
      <c r="J43">
        <v>10.5</v>
      </c>
      <c r="K43">
        <v>10.5</v>
      </c>
      <c r="L43">
        <f t="shared" si="2"/>
        <v>10.5</v>
      </c>
      <c r="M43">
        <f t="shared" si="3"/>
        <v>16.493400000000001</v>
      </c>
    </row>
    <row r="44" spans="8:13">
      <c r="H44" s="4" t="s">
        <v>11</v>
      </c>
      <c r="I44">
        <v>0</v>
      </c>
      <c r="J44">
        <v>1.8</v>
      </c>
      <c r="K44">
        <v>1.4</v>
      </c>
      <c r="L44">
        <f t="shared" si="2"/>
        <v>1.6</v>
      </c>
      <c r="M44">
        <f t="shared" si="3"/>
        <v>2.51328</v>
      </c>
    </row>
    <row r="45" spans="8:13" ht="13.5" thickBot="1">
      <c r="H45" s="1" t="s">
        <v>11</v>
      </c>
      <c r="I45" s="1">
        <v>0</v>
      </c>
      <c r="J45" s="1">
        <v>1.8</v>
      </c>
      <c r="K45" s="1">
        <v>2</v>
      </c>
      <c r="L45">
        <f t="shared" si="2"/>
        <v>1.9</v>
      </c>
      <c r="M45">
        <f t="shared" si="3"/>
        <v>2.9845199999999998</v>
      </c>
    </row>
    <row r="46" spans="8:13">
      <c r="H46" t="s">
        <v>11</v>
      </c>
      <c r="I46">
        <v>0</v>
      </c>
      <c r="J46">
        <v>8.5</v>
      </c>
      <c r="K46">
        <v>8.6999999999999993</v>
      </c>
      <c r="L46">
        <f t="shared" si="2"/>
        <v>8.6</v>
      </c>
      <c r="M46">
        <f t="shared" si="3"/>
        <v>13.50888</v>
      </c>
    </row>
    <row r="47" spans="8:13">
      <c r="H47" t="s">
        <v>11</v>
      </c>
      <c r="I47">
        <v>0</v>
      </c>
      <c r="J47">
        <v>2.2999999999999998</v>
      </c>
      <c r="K47">
        <v>2.3199999999999998</v>
      </c>
      <c r="L47">
        <f t="shared" si="2"/>
        <v>2.3099999999999996</v>
      </c>
      <c r="M47">
        <f t="shared" si="3"/>
        <v>3.6285479999999994</v>
      </c>
    </row>
    <row r="48" spans="8:13">
      <c r="H48" t="s">
        <v>11</v>
      </c>
      <c r="I48">
        <v>0</v>
      </c>
      <c r="J48">
        <v>5.7</v>
      </c>
      <c r="K48">
        <v>6.1</v>
      </c>
      <c r="L48">
        <f t="shared" si="2"/>
        <v>5.9</v>
      </c>
      <c r="M48">
        <f t="shared" si="3"/>
        <v>9.2677200000000006</v>
      </c>
    </row>
    <row r="49" spans="8:13">
      <c r="H49" t="s">
        <v>11</v>
      </c>
      <c r="I49">
        <v>0</v>
      </c>
      <c r="J49">
        <v>2.7</v>
      </c>
      <c r="K49">
        <v>2.7</v>
      </c>
      <c r="L49">
        <f t="shared" si="2"/>
        <v>2.7</v>
      </c>
      <c r="M49">
        <f t="shared" si="3"/>
        <v>4.2411599999999998</v>
      </c>
    </row>
    <row r="50" spans="8:13" ht="13.5" thickBot="1">
      <c r="H50" s="1" t="s">
        <v>11</v>
      </c>
      <c r="I50" s="1">
        <v>0</v>
      </c>
      <c r="J50" s="1">
        <v>2.2999999999999998</v>
      </c>
      <c r="K50" s="1">
        <v>2.8</v>
      </c>
      <c r="L50">
        <f t="shared" si="2"/>
        <v>2.5499999999999998</v>
      </c>
      <c r="M50">
        <f t="shared" si="3"/>
        <v>4.0055399999999999</v>
      </c>
    </row>
    <row r="51" spans="8:13" ht="13.5" thickBot="1">
      <c r="H51" s="1" t="s">
        <v>11</v>
      </c>
      <c r="I51" s="1">
        <v>0</v>
      </c>
      <c r="J51" s="1">
        <v>3.1</v>
      </c>
      <c r="K51" s="1">
        <v>4</v>
      </c>
      <c r="L51">
        <f t="shared" si="2"/>
        <v>3.55</v>
      </c>
      <c r="M51">
        <f t="shared" si="3"/>
        <v>5.5763399999999992</v>
      </c>
    </row>
    <row r="52" spans="8:13">
      <c r="H52" t="s">
        <v>11</v>
      </c>
      <c r="I52">
        <v>0</v>
      </c>
      <c r="J52">
        <v>1.6</v>
      </c>
      <c r="K52">
        <v>2.1</v>
      </c>
      <c r="L52">
        <f t="shared" si="2"/>
        <v>1.85</v>
      </c>
      <c r="M52">
        <f t="shared" si="3"/>
        <v>2.90598</v>
      </c>
    </row>
    <row r="53" spans="8:13">
      <c r="H53" t="s">
        <v>11</v>
      </c>
      <c r="I53">
        <v>0</v>
      </c>
      <c r="J53">
        <v>8.1999999999999993</v>
      </c>
      <c r="K53">
        <v>6.5</v>
      </c>
      <c r="L53">
        <f t="shared" si="2"/>
        <v>7.35</v>
      </c>
      <c r="M53">
        <f t="shared" si="3"/>
        <v>11.54538</v>
      </c>
    </row>
    <row r="54" spans="8:13" ht="13.5" thickBot="1">
      <c r="H54" s="1" t="s">
        <v>11</v>
      </c>
      <c r="I54" s="1">
        <v>0</v>
      </c>
      <c r="J54" s="1">
        <v>8</v>
      </c>
      <c r="K54" s="1">
        <v>7</v>
      </c>
      <c r="L54">
        <f t="shared" si="2"/>
        <v>7.5</v>
      </c>
      <c r="M54">
        <f t="shared" si="3"/>
        <v>11.781000000000001</v>
      </c>
    </row>
    <row r="55" spans="8:13">
      <c r="H55" t="s">
        <v>11</v>
      </c>
      <c r="I55">
        <v>0</v>
      </c>
      <c r="J55">
        <v>5</v>
      </c>
      <c r="K55">
        <v>4</v>
      </c>
      <c r="L55">
        <f t="shared" si="2"/>
        <v>4.5</v>
      </c>
      <c r="M55">
        <f t="shared" si="3"/>
        <v>7.0686</v>
      </c>
    </row>
    <row r="56" spans="8:13">
      <c r="H56" t="s">
        <v>11</v>
      </c>
      <c r="I56">
        <v>0</v>
      </c>
      <c r="J56">
        <v>5.7</v>
      </c>
      <c r="K56">
        <v>6</v>
      </c>
      <c r="L56">
        <f t="shared" si="2"/>
        <v>5.85</v>
      </c>
      <c r="M56">
        <f t="shared" si="3"/>
        <v>9.1891799999999986</v>
      </c>
    </row>
    <row r="57" spans="8:13">
      <c r="H57" t="s">
        <v>11</v>
      </c>
      <c r="I57">
        <v>0</v>
      </c>
      <c r="J57">
        <v>2.92</v>
      </c>
      <c r="K57">
        <v>1.8</v>
      </c>
      <c r="L57">
        <f t="shared" si="2"/>
        <v>2.36</v>
      </c>
      <c r="M57">
        <f t="shared" si="3"/>
        <v>3.7070879999999997</v>
      </c>
    </row>
    <row r="58" spans="8:13">
      <c r="H58" t="s">
        <v>11</v>
      </c>
      <c r="I58">
        <v>0</v>
      </c>
      <c r="J58">
        <v>2</v>
      </c>
      <c r="K58">
        <v>1.5</v>
      </c>
      <c r="L58">
        <f t="shared" si="2"/>
        <v>1.75</v>
      </c>
      <c r="M58">
        <f t="shared" si="3"/>
        <v>2.7488999999999999</v>
      </c>
    </row>
    <row r="59" spans="8:13">
      <c r="H59" t="s">
        <v>11</v>
      </c>
      <c r="I59">
        <v>0</v>
      </c>
      <c r="J59">
        <v>2.4</v>
      </c>
      <c r="K59">
        <v>1.5</v>
      </c>
      <c r="L59">
        <f t="shared" si="2"/>
        <v>1.95</v>
      </c>
      <c r="M59">
        <f t="shared" si="3"/>
        <v>3.0630599999999997</v>
      </c>
    </row>
    <row r="60" spans="8:13">
      <c r="H60" t="s">
        <v>11</v>
      </c>
      <c r="I60">
        <v>0</v>
      </c>
      <c r="J60">
        <v>2.5</v>
      </c>
      <c r="K60">
        <v>2.2000000000000002</v>
      </c>
      <c r="L60">
        <f t="shared" si="2"/>
        <v>2.35</v>
      </c>
      <c r="M60">
        <f t="shared" si="3"/>
        <v>3.6913800000000001</v>
      </c>
    </row>
    <row r="61" spans="8:13" ht="13.5" thickBot="1">
      <c r="H61" s="1" t="s">
        <v>11</v>
      </c>
      <c r="I61" s="1">
        <v>0</v>
      </c>
      <c r="J61" s="1">
        <v>9.1</v>
      </c>
      <c r="K61" s="1">
        <v>8.4</v>
      </c>
      <c r="L61">
        <f t="shared" si="2"/>
        <v>8.75</v>
      </c>
      <c r="M61">
        <f t="shared" si="3"/>
        <v>13.7445</v>
      </c>
    </row>
    <row r="62" spans="8:13">
      <c r="H62" t="s">
        <v>11</v>
      </c>
      <c r="I62">
        <v>0</v>
      </c>
      <c r="J62">
        <v>2.5</v>
      </c>
      <c r="K62">
        <v>1.4</v>
      </c>
      <c r="L62">
        <f t="shared" si="2"/>
        <v>1.95</v>
      </c>
      <c r="M62">
        <f t="shared" si="3"/>
        <v>3.0630599999999997</v>
      </c>
    </row>
    <row r="63" spans="8:13">
      <c r="H63" t="s">
        <v>11</v>
      </c>
      <c r="I63">
        <v>0</v>
      </c>
      <c r="J63">
        <v>6</v>
      </c>
      <c r="K63">
        <v>5.5</v>
      </c>
      <c r="L63">
        <f t="shared" si="2"/>
        <v>5.75</v>
      </c>
      <c r="M63">
        <f t="shared" si="3"/>
        <v>9.0320999999999998</v>
      </c>
    </row>
    <row r="64" spans="8:13">
      <c r="H64" t="s">
        <v>11</v>
      </c>
      <c r="I64">
        <v>0</v>
      </c>
      <c r="J64">
        <v>5.45</v>
      </c>
      <c r="K64">
        <v>5.2</v>
      </c>
      <c r="L64">
        <f t="shared" si="2"/>
        <v>5.3250000000000002</v>
      </c>
      <c r="M64">
        <f t="shared" si="3"/>
        <v>8.364510000000001</v>
      </c>
    </row>
    <row r="65" spans="8:13">
      <c r="H65" t="s">
        <v>11</v>
      </c>
      <c r="I65">
        <v>0</v>
      </c>
      <c r="J65">
        <v>3.2</v>
      </c>
      <c r="K65">
        <v>2.5</v>
      </c>
      <c r="L65">
        <f t="shared" si="2"/>
        <v>2.85</v>
      </c>
      <c r="M65">
        <f t="shared" si="3"/>
        <v>4.4767799999999998</v>
      </c>
    </row>
    <row r="66" spans="8:13">
      <c r="H66" t="s">
        <v>11</v>
      </c>
      <c r="I66">
        <v>0</v>
      </c>
      <c r="J66">
        <v>6.2</v>
      </c>
      <c r="K66">
        <v>5.4</v>
      </c>
      <c r="L66">
        <f t="shared" si="2"/>
        <v>5.8000000000000007</v>
      </c>
      <c r="M66">
        <f t="shared" si="3"/>
        <v>9.1106400000000018</v>
      </c>
    </row>
    <row r="67" spans="8:13">
      <c r="H67" t="s">
        <v>11</v>
      </c>
      <c r="I67">
        <v>0</v>
      </c>
      <c r="J67">
        <v>4.3</v>
      </c>
      <c r="K67">
        <v>3.3</v>
      </c>
      <c r="L67">
        <f t="shared" si="2"/>
        <v>3.8</v>
      </c>
      <c r="M67">
        <f t="shared" si="3"/>
        <v>5.9690399999999997</v>
      </c>
    </row>
    <row r="68" spans="8:13" ht="13.5" thickBot="1">
      <c r="H68" s="1" t="s">
        <v>11</v>
      </c>
      <c r="I68" s="1">
        <v>0</v>
      </c>
      <c r="J68" s="1">
        <v>5</v>
      </c>
      <c r="K68" s="1">
        <v>4.5999999999999996</v>
      </c>
      <c r="L68">
        <f t="shared" ref="L68:L102" si="4">(J68+K68)/2</f>
        <v>4.8</v>
      </c>
      <c r="M68">
        <f t="shared" ref="M68:M102" si="5">0.7854*((L68)*2)</f>
        <v>7.5398399999999999</v>
      </c>
    </row>
    <row r="69" spans="8:13">
      <c r="H69" t="s">
        <v>11</v>
      </c>
      <c r="I69">
        <v>0</v>
      </c>
      <c r="J69">
        <v>5.6</v>
      </c>
      <c r="K69">
        <v>6.5</v>
      </c>
      <c r="L69">
        <f t="shared" si="4"/>
        <v>6.05</v>
      </c>
      <c r="M69">
        <f t="shared" si="5"/>
        <v>9.5033399999999997</v>
      </c>
    </row>
    <row r="70" spans="8:13">
      <c r="H70" t="s">
        <v>11</v>
      </c>
      <c r="I70">
        <v>0</v>
      </c>
      <c r="J70">
        <v>5.2</v>
      </c>
      <c r="K70">
        <v>3.4</v>
      </c>
      <c r="L70">
        <f t="shared" si="4"/>
        <v>4.3</v>
      </c>
      <c r="M70">
        <f t="shared" si="5"/>
        <v>6.7544399999999998</v>
      </c>
    </row>
    <row r="71" spans="8:13">
      <c r="H71" t="s">
        <v>11</v>
      </c>
      <c r="I71">
        <v>0</v>
      </c>
      <c r="J71">
        <v>4</v>
      </c>
      <c r="K71">
        <v>2.4</v>
      </c>
      <c r="L71">
        <f t="shared" si="4"/>
        <v>3.2</v>
      </c>
      <c r="M71">
        <f t="shared" si="5"/>
        <v>5.0265599999999999</v>
      </c>
    </row>
    <row r="72" spans="8:13">
      <c r="H72" t="s">
        <v>11</v>
      </c>
      <c r="I72">
        <v>0</v>
      </c>
      <c r="J72">
        <v>2.6</v>
      </c>
      <c r="K72">
        <v>1.7</v>
      </c>
      <c r="L72">
        <f t="shared" si="4"/>
        <v>2.15</v>
      </c>
      <c r="M72">
        <f t="shared" si="5"/>
        <v>3.3772199999999999</v>
      </c>
    </row>
    <row r="73" spans="8:13">
      <c r="H73" t="s">
        <v>11</v>
      </c>
      <c r="I73">
        <v>0</v>
      </c>
      <c r="J73">
        <v>7.8</v>
      </c>
      <c r="K73">
        <v>6.5</v>
      </c>
      <c r="L73">
        <f t="shared" si="4"/>
        <v>7.15</v>
      </c>
      <c r="M73">
        <f t="shared" si="5"/>
        <v>11.23122</v>
      </c>
    </row>
    <row r="74" spans="8:13">
      <c r="H74" t="s">
        <v>11</v>
      </c>
      <c r="I74">
        <v>0</v>
      </c>
      <c r="J74">
        <v>2.7</v>
      </c>
      <c r="K74">
        <v>2.8</v>
      </c>
      <c r="L74">
        <f t="shared" si="4"/>
        <v>2.75</v>
      </c>
      <c r="M74">
        <f t="shared" si="5"/>
        <v>4.3197000000000001</v>
      </c>
    </row>
    <row r="75" spans="8:13" ht="13.5" thickBot="1">
      <c r="H75" s="1" t="s">
        <v>11</v>
      </c>
      <c r="I75" s="1">
        <v>0</v>
      </c>
      <c r="J75" s="1">
        <v>2</v>
      </c>
      <c r="K75" s="1">
        <v>1.7</v>
      </c>
      <c r="L75">
        <f t="shared" si="4"/>
        <v>1.85</v>
      </c>
      <c r="M75">
        <f t="shared" si="5"/>
        <v>2.90598</v>
      </c>
    </row>
    <row r="76" spans="8:13">
      <c r="H76" t="s">
        <v>11</v>
      </c>
      <c r="I76">
        <v>0</v>
      </c>
      <c r="J76">
        <v>3.45</v>
      </c>
      <c r="K76">
        <v>4.7</v>
      </c>
      <c r="L76">
        <f t="shared" si="4"/>
        <v>4.0750000000000002</v>
      </c>
      <c r="M76">
        <f t="shared" si="5"/>
        <v>6.4010100000000003</v>
      </c>
    </row>
    <row r="77" spans="8:13">
      <c r="H77" t="s">
        <v>11</v>
      </c>
      <c r="I77">
        <v>0</v>
      </c>
      <c r="J77">
        <v>5.0999999999999996</v>
      </c>
      <c r="K77">
        <v>2.9</v>
      </c>
      <c r="L77">
        <f t="shared" si="4"/>
        <v>4</v>
      </c>
      <c r="M77">
        <f t="shared" si="5"/>
        <v>6.2831999999999999</v>
      </c>
    </row>
    <row r="78" spans="8:13" ht="13.5" thickBot="1">
      <c r="H78" s="1" t="s">
        <v>11</v>
      </c>
      <c r="I78" s="1">
        <v>0</v>
      </c>
      <c r="J78" s="1">
        <v>6.6</v>
      </c>
      <c r="K78" s="1">
        <v>5.6</v>
      </c>
      <c r="L78">
        <f t="shared" si="4"/>
        <v>6.1</v>
      </c>
      <c r="M78">
        <f t="shared" si="5"/>
        <v>9.58188</v>
      </c>
    </row>
    <row r="79" spans="8:13">
      <c r="H79" t="s">
        <v>11</v>
      </c>
      <c r="I79">
        <v>0</v>
      </c>
      <c r="J79">
        <v>6.1</v>
      </c>
      <c r="K79">
        <v>7.3</v>
      </c>
      <c r="L79">
        <f t="shared" si="4"/>
        <v>6.6999999999999993</v>
      </c>
      <c r="M79">
        <f t="shared" si="5"/>
        <v>10.524359999999998</v>
      </c>
    </row>
    <row r="80" spans="8:13">
      <c r="H80" t="s">
        <v>11</v>
      </c>
      <c r="I80">
        <v>0</v>
      </c>
      <c r="J80">
        <v>6</v>
      </c>
      <c r="K80">
        <v>7.16</v>
      </c>
      <c r="L80">
        <f t="shared" si="4"/>
        <v>6.58</v>
      </c>
      <c r="M80">
        <f t="shared" si="5"/>
        <v>10.335864000000001</v>
      </c>
    </row>
    <row r="81" spans="8:13">
      <c r="H81" t="s">
        <v>11</v>
      </c>
      <c r="I81">
        <v>0</v>
      </c>
      <c r="J81">
        <v>7.9</v>
      </c>
      <c r="K81">
        <v>6</v>
      </c>
      <c r="L81">
        <f t="shared" si="4"/>
        <v>6.95</v>
      </c>
      <c r="M81">
        <f t="shared" si="5"/>
        <v>10.917059999999999</v>
      </c>
    </row>
    <row r="82" spans="8:13">
      <c r="H82" t="s">
        <v>11</v>
      </c>
      <c r="I82">
        <v>0</v>
      </c>
      <c r="J82">
        <v>3.7</v>
      </c>
      <c r="K82">
        <v>5.5</v>
      </c>
      <c r="L82">
        <f t="shared" si="4"/>
        <v>4.5999999999999996</v>
      </c>
      <c r="M82">
        <f t="shared" si="5"/>
        <v>7.2256799999999997</v>
      </c>
    </row>
    <row r="83" spans="8:13">
      <c r="H83" t="s">
        <v>11</v>
      </c>
      <c r="I83">
        <v>0</v>
      </c>
      <c r="J83">
        <v>9.5</v>
      </c>
      <c r="K83">
        <v>7.65</v>
      </c>
      <c r="L83">
        <f t="shared" si="4"/>
        <v>8.5749999999999993</v>
      </c>
      <c r="M83">
        <f t="shared" si="5"/>
        <v>13.469609999999999</v>
      </c>
    </row>
    <row r="84" spans="8:13" ht="13.5" thickBot="1">
      <c r="H84" s="1" t="s">
        <v>11</v>
      </c>
      <c r="I84" s="1">
        <v>0</v>
      </c>
      <c r="J84" s="1">
        <v>8.5</v>
      </c>
      <c r="K84" s="1">
        <v>8.65</v>
      </c>
      <c r="L84">
        <f t="shared" si="4"/>
        <v>8.5749999999999993</v>
      </c>
      <c r="M84">
        <f t="shared" si="5"/>
        <v>13.469609999999999</v>
      </c>
    </row>
    <row r="85" spans="8:13">
      <c r="H85" s="5" t="s">
        <v>11</v>
      </c>
      <c r="I85" s="5">
        <v>0</v>
      </c>
      <c r="J85" s="5">
        <v>1.5</v>
      </c>
      <c r="K85" s="5">
        <v>1.1000000000000001</v>
      </c>
      <c r="L85">
        <f t="shared" si="4"/>
        <v>1.3</v>
      </c>
      <c r="M85">
        <f t="shared" si="5"/>
        <v>2.0420400000000001</v>
      </c>
    </row>
    <row r="86" spans="8:13">
      <c r="H86" t="s">
        <v>11</v>
      </c>
      <c r="I86">
        <v>0</v>
      </c>
      <c r="J86">
        <v>8.8000000000000007</v>
      </c>
      <c r="K86">
        <v>8.6</v>
      </c>
      <c r="L86">
        <f t="shared" si="4"/>
        <v>8.6999999999999993</v>
      </c>
      <c r="M86">
        <f t="shared" si="5"/>
        <v>13.665959999999998</v>
      </c>
    </row>
    <row r="87" spans="8:13">
      <c r="H87" t="s">
        <v>11</v>
      </c>
      <c r="I87">
        <v>0</v>
      </c>
      <c r="J87">
        <v>6.5</v>
      </c>
      <c r="K87">
        <v>7.35</v>
      </c>
      <c r="L87">
        <f t="shared" si="4"/>
        <v>6.9249999999999998</v>
      </c>
      <c r="M87">
        <f t="shared" si="5"/>
        <v>10.877789999999999</v>
      </c>
    </row>
    <row r="88" spans="8:13">
      <c r="H88" t="s">
        <v>11</v>
      </c>
      <c r="I88">
        <v>0</v>
      </c>
      <c r="J88">
        <v>7.5</v>
      </c>
      <c r="K88">
        <v>6.4</v>
      </c>
      <c r="L88">
        <f t="shared" si="4"/>
        <v>6.95</v>
      </c>
      <c r="M88">
        <f t="shared" si="5"/>
        <v>10.917059999999999</v>
      </c>
    </row>
    <row r="89" spans="8:13" ht="13.5" thickBot="1">
      <c r="H89" s="1" t="s">
        <v>11</v>
      </c>
      <c r="I89" s="1">
        <v>0</v>
      </c>
      <c r="J89" s="1">
        <v>5.71</v>
      </c>
      <c r="K89" s="1">
        <v>5.8</v>
      </c>
      <c r="L89">
        <f t="shared" si="4"/>
        <v>5.7549999999999999</v>
      </c>
      <c r="M89">
        <f t="shared" si="5"/>
        <v>9.0399539999999998</v>
      </c>
    </row>
    <row r="90" spans="8:13">
      <c r="H90" t="s">
        <v>11</v>
      </c>
      <c r="I90">
        <v>0</v>
      </c>
      <c r="J90">
        <v>3.2</v>
      </c>
      <c r="K90">
        <v>2.8</v>
      </c>
      <c r="L90">
        <f t="shared" si="4"/>
        <v>3</v>
      </c>
      <c r="M90">
        <f t="shared" si="5"/>
        <v>4.7123999999999997</v>
      </c>
    </row>
    <row r="91" spans="8:13">
      <c r="H91" t="s">
        <v>11</v>
      </c>
      <c r="I91">
        <v>1</v>
      </c>
      <c r="J91">
        <v>4</v>
      </c>
      <c r="K91">
        <v>6</v>
      </c>
      <c r="L91">
        <f t="shared" si="4"/>
        <v>5</v>
      </c>
      <c r="M91">
        <f t="shared" si="5"/>
        <v>7.8540000000000001</v>
      </c>
    </row>
    <row r="92" spans="8:13">
      <c r="H92" t="s">
        <v>11</v>
      </c>
      <c r="I92">
        <v>1</v>
      </c>
      <c r="J92">
        <v>5.8</v>
      </c>
      <c r="K92">
        <v>6.7</v>
      </c>
      <c r="L92">
        <f t="shared" si="4"/>
        <v>6.25</v>
      </c>
      <c r="M92">
        <f t="shared" si="5"/>
        <v>9.817499999999999</v>
      </c>
    </row>
    <row r="93" spans="8:13">
      <c r="H93" t="s">
        <v>11</v>
      </c>
      <c r="I93">
        <v>1</v>
      </c>
      <c r="J93">
        <v>7.45</v>
      </c>
      <c r="K93">
        <v>8.3000000000000007</v>
      </c>
      <c r="L93">
        <f t="shared" si="4"/>
        <v>7.875</v>
      </c>
      <c r="M93">
        <f t="shared" si="5"/>
        <v>12.370049999999999</v>
      </c>
    </row>
    <row r="94" spans="8:13">
      <c r="H94" s="4" t="s">
        <v>11</v>
      </c>
      <c r="I94" s="4">
        <v>2</v>
      </c>
      <c r="J94" s="4">
        <v>2</v>
      </c>
      <c r="K94" s="4">
        <v>1.85</v>
      </c>
      <c r="L94">
        <f t="shared" si="4"/>
        <v>1.925</v>
      </c>
      <c r="M94">
        <f t="shared" si="5"/>
        <v>3.02379</v>
      </c>
    </row>
    <row r="95" spans="8:13">
      <c r="H95" t="s">
        <v>11</v>
      </c>
      <c r="I95">
        <v>2</v>
      </c>
      <c r="J95">
        <v>9.6999999999999993</v>
      </c>
      <c r="K95">
        <v>10.4</v>
      </c>
      <c r="L95">
        <f t="shared" si="4"/>
        <v>10.050000000000001</v>
      </c>
      <c r="M95">
        <f t="shared" si="5"/>
        <v>15.78654</v>
      </c>
    </row>
    <row r="96" spans="8:13">
      <c r="H96" t="s">
        <v>11</v>
      </c>
      <c r="I96">
        <v>2</v>
      </c>
      <c r="J96">
        <v>6.1</v>
      </c>
      <c r="K96">
        <v>6.7</v>
      </c>
      <c r="L96">
        <f t="shared" si="4"/>
        <v>6.4</v>
      </c>
      <c r="M96">
        <f t="shared" si="5"/>
        <v>10.05312</v>
      </c>
    </row>
    <row r="97" spans="8:14" ht="13.5" thickBot="1">
      <c r="H97" s="1" t="s">
        <v>11</v>
      </c>
      <c r="I97" s="1">
        <v>2</v>
      </c>
      <c r="J97" s="1">
        <v>11.6</v>
      </c>
      <c r="K97" s="1">
        <v>12.6</v>
      </c>
      <c r="L97">
        <f t="shared" si="4"/>
        <v>12.1</v>
      </c>
      <c r="M97">
        <f t="shared" si="5"/>
        <v>19.006679999999999</v>
      </c>
    </row>
    <row r="98" spans="8:14">
      <c r="H98" t="s">
        <v>11</v>
      </c>
      <c r="I98">
        <v>2</v>
      </c>
      <c r="J98">
        <v>8.3000000000000007</v>
      </c>
      <c r="K98">
        <v>8.1999999999999993</v>
      </c>
      <c r="L98">
        <f t="shared" si="4"/>
        <v>8.25</v>
      </c>
      <c r="M98">
        <f t="shared" si="5"/>
        <v>12.959099999999999</v>
      </c>
    </row>
    <row r="99" spans="8:14">
      <c r="H99" s="4" t="s">
        <v>11</v>
      </c>
      <c r="I99">
        <v>3</v>
      </c>
      <c r="J99">
        <v>5</v>
      </c>
      <c r="K99">
        <v>7</v>
      </c>
      <c r="L99">
        <f t="shared" si="4"/>
        <v>6</v>
      </c>
      <c r="M99">
        <f t="shared" si="5"/>
        <v>9.4247999999999994</v>
      </c>
    </row>
    <row r="100" spans="8:14">
      <c r="H100" t="s">
        <v>11</v>
      </c>
      <c r="I100">
        <v>3</v>
      </c>
      <c r="J100">
        <v>3.2</v>
      </c>
      <c r="K100">
        <v>3.4</v>
      </c>
      <c r="L100">
        <f t="shared" si="4"/>
        <v>3.3</v>
      </c>
      <c r="M100">
        <f t="shared" si="5"/>
        <v>5.1836399999999996</v>
      </c>
    </row>
    <row r="101" spans="8:14">
      <c r="H101" t="s">
        <v>11</v>
      </c>
      <c r="I101">
        <v>3</v>
      </c>
      <c r="J101">
        <v>6.5</v>
      </c>
      <c r="K101">
        <v>7.5</v>
      </c>
      <c r="L101">
        <f t="shared" si="4"/>
        <v>7</v>
      </c>
      <c r="M101">
        <f t="shared" si="5"/>
        <v>10.9956</v>
      </c>
    </row>
    <row r="102" spans="8:14">
      <c r="H102" t="s">
        <v>11</v>
      </c>
      <c r="I102">
        <v>4</v>
      </c>
      <c r="J102">
        <v>6.3</v>
      </c>
      <c r="K102">
        <v>4.8</v>
      </c>
      <c r="L102">
        <f t="shared" si="4"/>
        <v>5.55</v>
      </c>
      <c r="M102">
        <f t="shared" si="5"/>
        <v>8.7179399999999987</v>
      </c>
    </row>
    <row r="103" spans="8:14">
      <c r="M103" s="35">
        <f>SUM(M3:M102)</f>
        <v>678.64843200000007</v>
      </c>
    </row>
    <row r="105" spans="8:14">
      <c r="M105" s="35" t="s">
        <v>144</v>
      </c>
      <c r="N105" s="35">
        <f>M103*(10000/1000)</f>
        <v>6786.4843200000005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2:M85"/>
  <sheetViews>
    <sheetView topLeftCell="C1" workbookViewId="0">
      <selection activeCell="C1" sqref="C1"/>
    </sheetView>
  </sheetViews>
  <sheetFormatPr baseColWidth="10" defaultRowHeight="12.75"/>
  <cols>
    <col min="4" max="4" width="10.85546875" customWidth="1"/>
    <col min="5" max="5" width="14.140625" customWidth="1"/>
  </cols>
  <sheetData>
    <row r="2" spans="1:13">
      <c r="A2" s="2" t="s">
        <v>2</v>
      </c>
      <c r="B2" s="2" t="s">
        <v>9</v>
      </c>
    </row>
    <row r="3" spans="1:13" ht="14.25">
      <c r="A3" s="4" t="s">
        <v>19</v>
      </c>
      <c r="B3">
        <v>15</v>
      </c>
      <c r="D3" t="s">
        <v>140</v>
      </c>
      <c r="E3" t="s">
        <v>83</v>
      </c>
      <c r="G3" t="s">
        <v>84</v>
      </c>
      <c r="H3" t="s">
        <v>85</v>
      </c>
      <c r="I3" t="s">
        <v>86</v>
      </c>
      <c r="J3" t="s">
        <v>98</v>
      </c>
      <c r="K3" t="s">
        <v>99</v>
      </c>
      <c r="L3" t="s">
        <v>87</v>
      </c>
      <c r="M3" t="s">
        <v>88</v>
      </c>
    </row>
    <row r="4" spans="1:13">
      <c r="A4" s="4" t="s">
        <v>19</v>
      </c>
      <c r="B4">
        <v>4</v>
      </c>
      <c r="D4">
        <v>1</v>
      </c>
      <c r="E4" t="s">
        <v>10</v>
      </c>
      <c r="F4" t="s">
        <v>12</v>
      </c>
      <c r="G4">
        <v>1813</v>
      </c>
      <c r="H4">
        <v>12</v>
      </c>
      <c r="I4">
        <v>0</v>
      </c>
      <c r="J4">
        <v>44.5</v>
      </c>
      <c r="L4" t="s">
        <v>95</v>
      </c>
      <c r="M4" t="s">
        <v>89</v>
      </c>
    </row>
    <row r="5" spans="1:13" ht="13.5" thickBot="1">
      <c r="A5" s="1" t="s">
        <v>11</v>
      </c>
      <c r="B5" s="1">
        <v>2</v>
      </c>
      <c r="D5">
        <v>2</v>
      </c>
      <c r="E5" t="s">
        <v>14</v>
      </c>
      <c r="F5" t="s">
        <v>15</v>
      </c>
      <c r="G5">
        <v>1815</v>
      </c>
      <c r="H5">
        <v>10</v>
      </c>
      <c r="I5">
        <v>0</v>
      </c>
      <c r="J5">
        <v>273</v>
      </c>
      <c r="L5" t="s">
        <v>95</v>
      </c>
      <c r="M5" t="s">
        <v>16</v>
      </c>
    </row>
    <row r="6" spans="1:13">
      <c r="A6" s="4" t="s">
        <v>11</v>
      </c>
      <c r="B6">
        <v>55</v>
      </c>
      <c r="D6">
        <v>3</v>
      </c>
      <c r="E6" t="s">
        <v>20</v>
      </c>
      <c r="F6" t="s">
        <v>21</v>
      </c>
      <c r="G6">
        <v>1815</v>
      </c>
      <c r="H6">
        <v>1</v>
      </c>
      <c r="I6">
        <v>3</v>
      </c>
      <c r="J6">
        <v>15</v>
      </c>
      <c r="K6">
        <v>100.5</v>
      </c>
      <c r="L6" t="s">
        <v>95</v>
      </c>
      <c r="M6" t="s">
        <v>16</v>
      </c>
    </row>
    <row r="7" spans="1:13">
      <c r="A7" s="4" t="s">
        <v>11</v>
      </c>
      <c r="B7">
        <v>5</v>
      </c>
      <c r="D7">
        <v>4</v>
      </c>
      <c r="E7" t="s">
        <v>23</v>
      </c>
      <c r="F7" t="s">
        <v>24</v>
      </c>
      <c r="G7">
        <v>1815</v>
      </c>
      <c r="H7">
        <v>9</v>
      </c>
      <c r="I7">
        <v>0</v>
      </c>
      <c r="J7">
        <v>55.5</v>
      </c>
      <c r="L7" t="s">
        <v>96</v>
      </c>
      <c r="M7" t="s">
        <v>16</v>
      </c>
    </row>
    <row r="8" spans="1:13">
      <c r="A8" s="4" t="s">
        <v>11</v>
      </c>
      <c r="B8">
        <v>4</v>
      </c>
      <c r="D8">
        <v>5</v>
      </c>
      <c r="E8" t="s">
        <v>90</v>
      </c>
      <c r="F8" t="s">
        <v>24</v>
      </c>
      <c r="G8">
        <v>1815</v>
      </c>
      <c r="H8">
        <v>4</v>
      </c>
      <c r="I8">
        <v>2</v>
      </c>
      <c r="J8">
        <v>27</v>
      </c>
      <c r="K8">
        <v>15</v>
      </c>
      <c r="L8" t="s">
        <v>95</v>
      </c>
      <c r="M8" t="s">
        <v>31</v>
      </c>
    </row>
    <row r="9" spans="1:13">
      <c r="A9" s="4" t="s">
        <v>11</v>
      </c>
      <c r="B9">
        <v>60</v>
      </c>
      <c r="D9">
        <v>6</v>
      </c>
      <c r="E9" t="s">
        <v>91</v>
      </c>
      <c r="F9" t="s">
        <v>92</v>
      </c>
      <c r="G9">
        <v>1815</v>
      </c>
      <c r="H9" t="s">
        <v>97</v>
      </c>
      <c r="I9">
        <v>2</v>
      </c>
      <c r="L9" t="s">
        <v>95</v>
      </c>
      <c r="M9" t="s">
        <v>31</v>
      </c>
    </row>
    <row r="10" spans="1:13">
      <c r="A10" s="4" t="s">
        <v>11</v>
      </c>
      <c r="B10">
        <v>70</v>
      </c>
      <c r="D10">
        <v>7</v>
      </c>
      <c r="E10" t="s">
        <v>30</v>
      </c>
      <c r="F10" t="s">
        <v>28</v>
      </c>
      <c r="G10">
        <v>1815</v>
      </c>
      <c r="H10">
        <v>8</v>
      </c>
      <c r="I10">
        <v>0</v>
      </c>
      <c r="L10" t="s">
        <v>95</v>
      </c>
      <c r="M10" t="s">
        <v>31</v>
      </c>
    </row>
    <row r="11" spans="1:13">
      <c r="A11" s="4" t="s">
        <v>11</v>
      </c>
      <c r="B11">
        <v>60</v>
      </c>
      <c r="D11">
        <v>8</v>
      </c>
      <c r="E11" t="s">
        <v>33</v>
      </c>
      <c r="F11" t="s">
        <v>34</v>
      </c>
      <c r="G11">
        <v>1792</v>
      </c>
      <c r="H11">
        <v>5</v>
      </c>
      <c r="I11">
        <v>2</v>
      </c>
      <c r="L11" t="s">
        <v>96</v>
      </c>
      <c r="M11" t="s">
        <v>94</v>
      </c>
    </row>
    <row r="12" spans="1:13">
      <c r="A12" s="4" t="s">
        <v>11</v>
      </c>
      <c r="B12">
        <v>3</v>
      </c>
      <c r="D12">
        <v>9</v>
      </c>
      <c r="E12" t="s">
        <v>37</v>
      </c>
      <c r="F12" t="s">
        <v>39</v>
      </c>
      <c r="G12">
        <v>1792</v>
      </c>
      <c r="H12">
        <v>2</v>
      </c>
      <c r="I12">
        <v>0</v>
      </c>
      <c r="L12" t="s">
        <v>95</v>
      </c>
      <c r="M12" t="s">
        <v>46</v>
      </c>
    </row>
    <row r="13" spans="1:13" ht="13.5" thickBot="1">
      <c r="A13" s="1" t="s">
        <v>11</v>
      </c>
      <c r="B13" s="1">
        <v>3</v>
      </c>
      <c r="D13">
        <v>10</v>
      </c>
      <c r="E13" t="s">
        <v>81</v>
      </c>
      <c r="F13" t="s">
        <v>82</v>
      </c>
      <c r="G13">
        <v>1792</v>
      </c>
      <c r="H13">
        <v>4</v>
      </c>
      <c r="I13">
        <v>0</v>
      </c>
      <c r="L13" t="s">
        <v>95</v>
      </c>
      <c r="M13" t="s">
        <v>93</v>
      </c>
    </row>
    <row r="14" spans="1:13">
      <c r="A14" s="4" t="s">
        <v>19</v>
      </c>
      <c r="B14">
        <v>1.5</v>
      </c>
      <c r="D14">
        <v>11</v>
      </c>
      <c r="E14" t="s">
        <v>44</v>
      </c>
      <c r="F14" t="s">
        <v>45</v>
      </c>
      <c r="G14">
        <v>1814</v>
      </c>
      <c r="H14">
        <v>3</v>
      </c>
      <c r="I14">
        <v>6</v>
      </c>
      <c r="L14" t="s">
        <v>96</v>
      </c>
      <c r="M14" t="s">
        <v>46</v>
      </c>
    </row>
    <row r="15" spans="1:13">
      <c r="A15" t="s">
        <v>11</v>
      </c>
      <c r="B15">
        <v>130</v>
      </c>
      <c r="D15">
        <v>12</v>
      </c>
      <c r="E15" t="s">
        <v>48</v>
      </c>
      <c r="F15" t="s">
        <v>49</v>
      </c>
      <c r="G15">
        <v>1804</v>
      </c>
      <c r="H15">
        <v>7</v>
      </c>
      <c r="I15">
        <v>0</v>
      </c>
      <c r="L15" t="s">
        <v>95</v>
      </c>
      <c r="M15" t="s">
        <v>50</v>
      </c>
    </row>
    <row r="16" spans="1:13">
      <c r="A16" t="s">
        <v>19</v>
      </c>
      <c r="B16">
        <v>2</v>
      </c>
      <c r="D16">
        <v>13</v>
      </c>
      <c r="E16" t="s">
        <v>52</v>
      </c>
      <c r="F16" t="s">
        <v>53</v>
      </c>
      <c r="G16">
        <v>1882</v>
      </c>
      <c r="H16">
        <v>7</v>
      </c>
      <c r="I16">
        <v>1</v>
      </c>
      <c r="L16" t="s">
        <v>95</v>
      </c>
      <c r="M16" t="s">
        <v>54</v>
      </c>
    </row>
    <row r="17" spans="1:13">
      <c r="A17" t="s">
        <v>11</v>
      </c>
      <c r="B17">
        <v>5</v>
      </c>
      <c r="D17">
        <v>14</v>
      </c>
      <c r="E17" t="s">
        <v>56</v>
      </c>
      <c r="F17" t="s">
        <v>57</v>
      </c>
      <c r="G17">
        <v>1954</v>
      </c>
      <c r="H17">
        <v>7</v>
      </c>
      <c r="I17">
        <v>0</v>
      </c>
      <c r="L17" t="s">
        <v>95</v>
      </c>
      <c r="M17" t="s">
        <v>64</v>
      </c>
    </row>
    <row r="18" spans="1:13">
      <c r="A18" t="s">
        <v>11</v>
      </c>
      <c r="B18">
        <v>66</v>
      </c>
      <c r="D18">
        <v>15</v>
      </c>
      <c r="E18" t="s">
        <v>59</v>
      </c>
      <c r="F18" t="s">
        <v>60</v>
      </c>
      <c r="G18">
        <v>1957</v>
      </c>
      <c r="H18">
        <v>3</v>
      </c>
      <c r="I18">
        <v>1</v>
      </c>
      <c r="L18" t="s">
        <v>95</v>
      </c>
      <c r="M18" t="s">
        <v>64</v>
      </c>
    </row>
    <row r="19" spans="1:13">
      <c r="A19" t="s">
        <v>11</v>
      </c>
      <c r="B19">
        <v>6</v>
      </c>
      <c r="D19">
        <v>16</v>
      </c>
      <c r="E19" t="s">
        <v>62</v>
      </c>
      <c r="F19" t="s">
        <v>63</v>
      </c>
      <c r="G19">
        <v>1958</v>
      </c>
      <c r="H19">
        <v>6</v>
      </c>
      <c r="I19">
        <v>0</v>
      </c>
      <c r="L19" t="s">
        <v>95</v>
      </c>
      <c r="M19" t="s">
        <v>64</v>
      </c>
    </row>
    <row r="20" spans="1:13" ht="13.5" thickBot="1">
      <c r="A20" s="1" t="s">
        <v>11</v>
      </c>
      <c r="B20" s="1">
        <v>12</v>
      </c>
      <c r="D20">
        <v>17</v>
      </c>
      <c r="E20" t="s">
        <v>66</v>
      </c>
      <c r="F20" t="s">
        <v>63</v>
      </c>
      <c r="G20">
        <v>1958</v>
      </c>
      <c r="H20">
        <v>2</v>
      </c>
      <c r="I20">
        <v>1</v>
      </c>
      <c r="L20" t="s">
        <v>95</v>
      </c>
      <c r="M20" t="s">
        <v>77</v>
      </c>
    </row>
    <row r="21" spans="1:13">
      <c r="A21" t="s">
        <v>11</v>
      </c>
      <c r="B21">
        <v>8</v>
      </c>
      <c r="D21">
        <v>18</v>
      </c>
      <c r="E21" t="s">
        <v>69</v>
      </c>
      <c r="F21" t="s">
        <v>70</v>
      </c>
      <c r="G21">
        <v>1451</v>
      </c>
      <c r="H21">
        <v>2</v>
      </c>
      <c r="I21">
        <v>1</v>
      </c>
      <c r="L21" t="s">
        <v>96</v>
      </c>
      <c r="M21" t="s">
        <v>77</v>
      </c>
    </row>
    <row r="22" spans="1:13" ht="13.5" thickBot="1">
      <c r="A22" s="1" t="s">
        <v>11</v>
      </c>
      <c r="B22" s="1">
        <v>6</v>
      </c>
      <c r="D22">
        <v>19</v>
      </c>
      <c r="E22" t="s">
        <v>74</v>
      </c>
      <c r="F22" t="s">
        <v>75</v>
      </c>
      <c r="G22">
        <v>1434</v>
      </c>
      <c r="H22">
        <v>3</v>
      </c>
      <c r="I22">
        <v>1</v>
      </c>
      <c r="L22" t="s">
        <v>96</v>
      </c>
      <c r="M22" t="s">
        <v>77</v>
      </c>
    </row>
    <row r="23" spans="1:13">
      <c r="A23" t="s">
        <v>11</v>
      </c>
      <c r="B23">
        <v>7.5</v>
      </c>
      <c r="D23">
        <v>20</v>
      </c>
      <c r="E23" t="s">
        <v>79</v>
      </c>
      <c r="F23" t="s">
        <v>75</v>
      </c>
      <c r="G23">
        <v>1434</v>
      </c>
      <c r="H23">
        <v>4</v>
      </c>
      <c r="I23">
        <v>4</v>
      </c>
      <c r="L23" t="s">
        <v>95</v>
      </c>
      <c r="M23" t="s">
        <v>80</v>
      </c>
    </row>
    <row r="24" spans="1:13">
      <c r="A24" t="s">
        <v>11</v>
      </c>
      <c r="B24">
        <v>3</v>
      </c>
      <c r="D24">
        <v>21</v>
      </c>
      <c r="E24">
        <v>0</v>
      </c>
      <c r="F24">
        <v>0</v>
      </c>
      <c r="G24">
        <v>0</v>
      </c>
      <c r="H24">
        <v>0</v>
      </c>
      <c r="I24">
        <v>0</v>
      </c>
    </row>
    <row r="25" spans="1:13">
      <c r="A25" t="s">
        <v>11</v>
      </c>
      <c r="B25">
        <v>6.5</v>
      </c>
      <c r="D25">
        <v>22</v>
      </c>
      <c r="E25">
        <v>0</v>
      </c>
      <c r="F25">
        <v>0</v>
      </c>
      <c r="G25">
        <v>0</v>
      </c>
      <c r="H25">
        <v>0</v>
      </c>
      <c r="I25">
        <v>0</v>
      </c>
    </row>
    <row r="26" spans="1:13" ht="13.5" thickBot="1">
      <c r="A26" s="1" t="s">
        <v>11</v>
      </c>
      <c r="B26" s="1">
        <v>1.2</v>
      </c>
      <c r="D26">
        <v>23</v>
      </c>
      <c r="E26">
        <v>0</v>
      </c>
      <c r="F26">
        <v>0</v>
      </c>
      <c r="G26">
        <v>0</v>
      </c>
      <c r="H26">
        <v>0</v>
      </c>
      <c r="I26">
        <v>0</v>
      </c>
    </row>
    <row r="27" spans="1:13">
      <c r="A27" t="s">
        <v>19</v>
      </c>
      <c r="B27">
        <v>145</v>
      </c>
      <c r="D27">
        <v>24</v>
      </c>
      <c r="E27">
        <v>0</v>
      </c>
      <c r="F27">
        <v>0</v>
      </c>
      <c r="G27">
        <v>0</v>
      </c>
      <c r="H27">
        <v>0</v>
      </c>
      <c r="I27">
        <v>0</v>
      </c>
    </row>
    <row r="28" spans="1:13">
      <c r="A28" t="s">
        <v>19</v>
      </c>
      <c r="B28">
        <v>2</v>
      </c>
      <c r="D28">
        <v>25</v>
      </c>
      <c r="E28">
        <v>0</v>
      </c>
      <c r="F28">
        <v>0</v>
      </c>
      <c r="G28">
        <v>0</v>
      </c>
      <c r="H28">
        <v>0</v>
      </c>
      <c r="I28">
        <v>0</v>
      </c>
    </row>
    <row r="29" spans="1:13">
      <c r="A29" t="s">
        <v>19</v>
      </c>
      <c r="B29">
        <v>4.5</v>
      </c>
    </row>
    <row r="30" spans="1:13">
      <c r="A30" t="s">
        <v>11</v>
      </c>
      <c r="B30">
        <v>58</v>
      </c>
    </row>
    <row r="31" spans="1:13">
      <c r="A31" t="s">
        <v>11</v>
      </c>
      <c r="B31">
        <v>2.2999999999999998</v>
      </c>
    </row>
    <row r="32" spans="1:13">
      <c r="A32" t="s">
        <v>19</v>
      </c>
      <c r="B32">
        <v>3</v>
      </c>
    </row>
    <row r="33" spans="1:2">
      <c r="A33" t="s">
        <v>19</v>
      </c>
      <c r="B33">
        <v>175</v>
      </c>
    </row>
    <row r="34" spans="1:2">
      <c r="A34" t="s">
        <v>11</v>
      </c>
      <c r="B34">
        <v>170</v>
      </c>
    </row>
    <row r="35" spans="1:2" ht="13.5" thickBot="1">
      <c r="A35" s="1" t="s">
        <v>19</v>
      </c>
      <c r="B35" s="1">
        <v>0.5</v>
      </c>
    </row>
    <row r="36" spans="1:2">
      <c r="A36" t="s">
        <v>11</v>
      </c>
      <c r="B36">
        <v>110</v>
      </c>
    </row>
    <row r="37" spans="1:2">
      <c r="A37" t="s">
        <v>11</v>
      </c>
      <c r="B37">
        <v>80</v>
      </c>
    </row>
    <row r="38" spans="1:2">
      <c r="A38" t="s">
        <v>11</v>
      </c>
      <c r="B38">
        <v>12</v>
      </c>
    </row>
    <row r="39" spans="1:2">
      <c r="A39" t="s">
        <v>11</v>
      </c>
      <c r="B39">
        <v>2</v>
      </c>
    </row>
    <row r="40" spans="1:2">
      <c r="A40" t="s">
        <v>11</v>
      </c>
      <c r="B40">
        <v>2</v>
      </c>
    </row>
    <row r="41" spans="1:2">
      <c r="A41" t="s">
        <v>11</v>
      </c>
      <c r="B41">
        <v>4</v>
      </c>
    </row>
    <row r="42" spans="1:2" ht="13.5" thickBot="1">
      <c r="A42" s="1" t="s">
        <v>11</v>
      </c>
      <c r="B42" s="1">
        <v>155</v>
      </c>
    </row>
    <row r="43" spans="1:2">
      <c r="A43" t="s">
        <v>11</v>
      </c>
      <c r="B43">
        <v>4</v>
      </c>
    </row>
    <row r="44" spans="1:2">
      <c r="A44" t="s">
        <v>11</v>
      </c>
      <c r="B44">
        <v>168</v>
      </c>
    </row>
    <row r="45" spans="1:2">
      <c r="A45" t="s">
        <v>19</v>
      </c>
      <c r="B45">
        <v>1</v>
      </c>
    </row>
    <row r="46" spans="1:2">
      <c r="A46" t="s">
        <v>11</v>
      </c>
      <c r="B46">
        <v>80</v>
      </c>
    </row>
    <row r="47" spans="1:2">
      <c r="A47" t="s">
        <v>11</v>
      </c>
      <c r="B47">
        <v>5</v>
      </c>
    </row>
    <row r="48" spans="1:2">
      <c r="A48" t="s">
        <v>11</v>
      </c>
      <c r="B48">
        <v>145</v>
      </c>
    </row>
    <row r="49" spans="1:2">
      <c r="A49" t="s">
        <v>11</v>
      </c>
      <c r="B49">
        <v>53</v>
      </c>
    </row>
    <row r="50" spans="1:2" ht="13.5" thickBot="1">
      <c r="A50" s="1" t="s">
        <v>11</v>
      </c>
      <c r="B50" s="1">
        <v>17</v>
      </c>
    </row>
    <row r="51" spans="1:2">
      <c r="A51" t="s">
        <v>11</v>
      </c>
      <c r="B51">
        <v>110</v>
      </c>
    </row>
    <row r="52" spans="1:2">
      <c r="A52" t="s">
        <v>11</v>
      </c>
      <c r="B52">
        <v>37</v>
      </c>
    </row>
    <row r="53" spans="1:2">
      <c r="A53" t="s">
        <v>11</v>
      </c>
      <c r="B53">
        <v>15</v>
      </c>
    </row>
    <row r="54" spans="1:2">
      <c r="A54" t="s">
        <v>11</v>
      </c>
      <c r="B54">
        <v>5</v>
      </c>
    </row>
    <row r="55" spans="1:2">
      <c r="A55" t="s">
        <v>11</v>
      </c>
      <c r="B55">
        <v>30</v>
      </c>
    </row>
    <row r="56" spans="1:2">
      <c r="A56" t="s">
        <v>11</v>
      </c>
      <c r="B56">
        <v>15</v>
      </c>
    </row>
    <row r="57" spans="1:2" ht="13.5" thickBot="1">
      <c r="A57" s="1" t="s">
        <v>11</v>
      </c>
      <c r="B57" s="1">
        <v>2</v>
      </c>
    </row>
    <row r="58" spans="1:2">
      <c r="A58" t="s">
        <v>19</v>
      </c>
      <c r="B58">
        <v>125</v>
      </c>
    </row>
    <row r="59" spans="1:2">
      <c r="A59" t="s">
        <v>11</v>
      </c>
      <c r="B59">
        <v>35</v>
      </c>
    </row>
    <row r="60" spans="1:2">
      <c r="A60" t="s">
        <v>11</v>
      </c>
      <c r="B60">
        <v>22</v>
      </c>
    </row>
    <row r="61" spans="1:2" ht="13.5" thickBot="1">
      <c r="A61" s="1" t="s">
        <v>11</v>
      </c>
      <c r="B61" s="1">
        <v>39</v>
      </c>
    </row>
    <row r="62" spans="1:2">
      <c r="A62" t="s">
        <v>11</v>
      </c>
      <c r="B62">
        <v>140</v>
      </c>
    </row>
    <row r="63" spans="1:2">
      <c r="A63" t="s">
        <v>11</v>
      </c>
      <c r="B63">
        <v>76</v>
      </c>
    </row>
    <row r="64" spans="1:2">
      <c r="A64" t="s">
        <v>11</v>
      </c>
      <c r="B64">
        <v>176</v>
      </c>
    </row>
    <row r="65" spans="1:2">
      <c r="A65" t="s">
        <v>11</v>
      </c>
      <c r="B65">
        <v>85</v>
      </c>
    </row>
    <row r="66" spans="1:2">
      <c r="A66" t="s">
        <v>11</v>
      </c>
      <c r="B66">
        <v>14</v>
      </c>
    </row>
    <row r="67" spans="1:2" ht="13.5" thickBot="1">
      <c r="A67" s="1" t="s">
        <v>11</v>
      </c>
      <c r="B67" s="1">
        <v>184</v>
      </c>
    </row>
    <row r="68" spans="1:2">
      <c r="A68" t="s">
        <v>11</v>
      </c>
      <c r="B68">
        <v>170</v>
      </c>
    </row>
    <row r="69" spans="1:2">
      <c r="A69" t="s">
        <v>19</v>
      </c>
      <c r="B69">
        <v>65</v>
      </c>
    </row>
    <row r="70" spans="1:2" ht="13.5" thickBot="1">
      <c r="A70" s="1" t="s">
        <v>11</v>
      </c>
      <c r="B70" s="1">
        <v>150</v>
      </c>
    </row>
    <row r="71" spans="1:2">
      <c r="A71" t="s">
        <v>11</v>
      </c>
      <c r="B71">
        <v>110</v>
      </c>
    </row>
    <row r="72" spans="1:2">
      <c r="A72" t="s">
        <v>11</v>
      </c>
      <c r="B72">
        <v>184</v>
      </c>
    </row>
    <row r="73" spans="1:2" ht="13.5" thickBot="1">
      <c r="A73" s="1" t="s">
        <v>19</v>
      </c>
      <c r="B73" s="1">
        <v>70</v>
      </c>
    </row>
    <row r="74" spans="1:2">
      <c r="A74" t="s">
        <v>19</v>
      </c>
      <c r="B74">
        <v>25</v>
      </c>
    </row>
    <row r="75" spans="1:2">
      <c r="A75" t="s">
        <v>11</v>
      </c>
      <c r="B75">
        <v>160</v>
      </c>
    </row>
    <row r="76" spans="1:2">
      <c r="A76" t="s">
        <v>11</v>
      </c>
      <c r="B76">
        <v>17.3</v>
      </c>
    </row>
    <row r="77" spans="1:2" ht="13.5" thickBot="1">
      <c r="A77" s="1" t="s">
        <v>11</v>
      </c>
      <c r="B77" s="1">
        <v>23</v>
      </c>
    </row>
    <row r="78" spans="1:2">
      <c r="A78" t="s">
        <v>19</v>
      </c>
      <c r="B78">
        <v>25</v>
      </c>
    </row>
    <row r="79" spans="1:2">
      <c r="A79" t="s">
        <v>19</v>
      </c>
      <c r="B79">
        <v>175</v>
      </c>
    </row>
    <row r="80" spans="1:2">
      <c r="A80" t="s">
        <v>11</v>
      </c>
      <c r="B80">
        <v>7</v>
      </c>
    </row>
    <row r="81" spans="1:2">
      <c r="A81" t="s">
        <v>19</v>
      </c>
      <c r="B81">
        <v>22</v>
      </c>
    </row>
    <row r="82" spans="1:2">
      <c r="A82" t="s">
        <v>11</v>
      </c>
      <c r="B82">
        <v>85</v>
      </c>
    </row>
    <row r="83" spans="1:2">
      <c r="A83" t="s">
        <v>11</v>
      </c>
      <c r="B83">
        <v>50</v>
      </c>
    </row>
    <row r="84" spans="1:2">
      <c r="A84" t="s">
        <v>11</v>
      </c>
      <c r="B84">
        <v>3</v>
      </c>
    </row>
    <row r="85" spans="1:2" ht="13.5" thickBot="1">
      <c r="A85" s="1" t="s">
        <v>19</v>
      </c>
      <c r="B85" s="1">
        <v>1.75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N102"/>
  <sheetViews>
    <sheetView workbookViewId="0"/>
  </sheetViews>
  <sheetFormatPr baseColWidth="10" defaultRowHeight="12.75"/>
  <cols>
    <col min="4" max="4" width="12.42578125" customWidth="1"/>
  </cols>
  <sheetData>
    <row r="1" spans="1:14" s="34" customFormat="1" ht="15.75">
      <c r="B1" s="34" t="s">
        <v>118</v>
      </c>
    </row>
    <row r="2" spans="1:14" s="4" customFormat="1" ht="13.5" thickBot="1">
      <c r="B2" s="7" t="s">
        <v>3</v>
      </c>
      <c r="C2" s="32" t="s">
        <v>115</v>
      </c>
      <c r="D2" s="33" t="s">
        <v>117</v>
      </c>
      <c r="E2" s="32" t="s">
        <v>116</v>
      </c>
      <c r="F2" s="31" t="s">
        <v>114</v>
      </c>
    </row>
    <row r="3" spans="1:14">
      <c r="A3">
        <v>1</v>
      </c>
      <c r="B3" s="4">
        <v>0</v>
      </c>
      <c r="C3">
        <v>0</v>
      </c>
      <c r="D3">
        <v>2.2933680000000001</v>
      </c>
      <c r="E3" s="4">
        <v>4</v>
      </c>
      <c r="F3" s="4">
        <v>5</v>
      </c>
    </row>
    <row r="4" spans="1:14">
      <c r="A4">
        <v>2</v>
      </c>
      <c r="B4" s="4">
        <v>0</v>
      </c>
      <c r="C4">
        <v>0</v>
      </c>
      <c r="D4">
        <v>2.6703600000000001</v>
      </c>
      <c r="E4" s="4">
        <v>3.3</v>
      </c>
      <c r="F4" s="4">
        <v>4.5</v>
      </c>
    </row>
    <row r="5" spans="1:14">
      <c r="A5">
        <v>3</v>
      </c>
      <c r="B5" s="4">
        <v>0</v>
      </c>
      <c r="C5">
        <v>0</v>
      </c>
      <c r="D5">
        <v>2.018478</v>
      </c>
      <c r="E5" s="4">
        <v>3.2</v>
      </c>
      <c r="F5" s="4">
        <v>4.7</v>
      </c>
    </row>
    <row r="6" spans="1:14">
      <c r="A6">
        <v>4</v>
      </c>
      <c r="B6" s="4">
        <v>0</v>
      </c>
      <c r="C6">
        <v>0</v>
      </c>
      <c r="D6">
        <v>4.0055399999999999</v>
      </c>
      <c r="E6" s="4">
        <v>4</v>
      </c>
      <c r="F6" s="4">
        <v>4</v>
      </c>
      <c r="H6" t="s">
        <v>122</v>
      </c>
      <c r="K6" t="s">
        <v>131</v>
      </c>
      <c r="L6" t="s">
        <v>130</v>
      </c>
      <c r="M6" t="s">
        <v>139</v>
      </c>
    </row>
    <row r="7" spans="1:14">
      <c r="A7">
        <v>5</v>
      </c>
      <c r="B7" s="4">
        <v>0</v>
      </c>
      <c r="C7">
        <v>0</v>
      </c>
      <c r="D7">
        <v>4.0997880000000002</v>
      </c>
      <c r="E7" s="4">
        <v>5.3</v>
      </c>
      <c r="F7" s="4">
        <v>5</v>
      </c>
      <c r="H7" t="s">
        <v>119</v>
      </c>
      <c r="I7">
        <f>RSQ(C3:C102,D3:D102)</f>
        <v>0.12905096495033316</v>
      </c>
      <c r="K7">
        <v>0</v>
      </c>
      <c r="L7">
        <f>M7/100*100</f>
        <v>88</v>
      </c>
      <c r="M7">
        <v>88</v>
      </c>
    </row>
    <row r="8" spans="1:14">
      <c r="A8">
        <v>6</v>
      </c>
      <c r="B8" s="4">
        <v>0</v>
      </c>
      <c r="C8">
        <v>0</v>
      </c>
      <c r="D8">
        <v>1.45299</v>
      </c>
      <c r="E8" s="4">
        <v>1.5</v>
      </c>
      <c r="F8" s="4">
        <v>1</v>
      </c>
      <c r="H8" t="s">
        <v>120</v>
      </c>
      <c r="I8">
        <f>RSQ(C3:C102,E3:E102)</f>
        <v>0.10171077093165574</v>
      </c>
      <c r="K8">
        <v>1</v>
      </c>
      <c r="L8">
        <f>M8/100*100</f>
        <v>4</v>
      </c>
      <c r="M8">
        <v>4</v>
      </c>
    </row>
    <row r="9" spans="1:14">
      <c r="A9">
        <v>7</v>
      </c>
      <c r="B9" s="4">
        <v>0</v>
      </c>
      <c r="C9">
        <v>0</v>
      </c>
      <c r="D9">
        <v>3.8484600000000002</v>
      </c>
      <c r="E9" s="4">
        <v>4</v>
      </c>
      <c r="F9" s="4">
        <v>5</v>
      </c>
      <c r="H9" t="s">
        <v>121</v>
      </c>
      <c r="I9">
        <f>RSQ(C3:C102,F3:F102)</f>
        <v>3.3968701219327935E-2</v>
      </c>
      <c r="K9">
        <v>2</v>
      </c>
      <c r="L9">
        <v>3</v>
      </c>
      <c r="M9">
        <v>3</v>
      </c>
    </row>
    <row r="10" spans="1:14">
      <c r="A10">
        <v>8</v>
      </c>
      <c r="B10" s="4">
        <v>0</v>
      </c>
      <c r="C10">
        <v>0</v>
      </c>
      <c r="D10">
        <v>4.1469120000000004</v>
      </c>
      <c r="E10" s="4">
        <v>7</v>
      </c>
      <c r="F10" s="4">
        <v>5.9</v>
      </c>
      <c r="K10">
        <v>3</v>
      </c>
      <c r="L10">
        <v>4</v>
      </c>
      <c r="M10">
        <v>4</v>
      </c>
    </row>
    <row r="11" spans="1:14">
      <c r="A11">
        <v>9</v>
      </c>
      <c r="B11" s="4">
        <v>0</v>
      </c>
      <c r="C11">
        <v>0</v>
      </c>
      <c r="D11">
        <v>2.5604039999999997</v>
      </c>
      <c r="E11" s="4">
        <v>4.8</v>
      </c>
      <c r="F11" s="4">
        <v>4.5</v>
      </c>
      <c r="K11">
        <v>4</v>
      </c>
      <c r="L11">
        <v>1</v>
      </c>
      <c r="M11">
        <v>1</v>
      </c>
    </row>
    <row r="12" spans="1:14">
      <c r="A12">
        <v>10</v>
      </c>
      <c r="B12" s="4">
        <v>0</v>
      </c>
      <c r="C12">
        <v>0</v>
      </c>
      <c r="D12">
        <v>2.39547</v>
      </c>
      <c r="E12" s="4">
        <v>2.4</v>
      </c>
      <c r="F12" s="4">
        <v>3</v>
      </c>
      <c r="L12">
        <f>SUM(L7:L11)</f>
        <v>100</v>
      </c>
      <c r="M12">
        <f>SUM(M7:M11)</f>
        <v>100</v>
      </c>
    </row>
    <row r="13" spans="1:14">
      <c r="A13">
        <v>11</v>
      </c>
      <c r="B13" s="4">
        <v>0</v>
      </c>
      <c r="C13">
        <v>0</v>
      </c>
      <c r="D13">
        <v>1.9635</v>
      </c>
      <c r="E13" s="4">
        <v>2</v>
      </c>
      <c r="F13" s="4">
        <v>2.5</v>
      </c>
      <c r="H13" t="s">
        <v>133</v>
      </c>
      <c r="I13">
        <f>SUM(C3:C102)</f>
        <v>74.846525</v>
      </c>
    </row>
    <row r="14" spans="1:14">
      <c r="A14">
        <v>12</v>
      </c>
      <c r="B14" s="4">
        <v>0</v>
      </c>
      <c r="C14" s="4">
        <v>0</v>
      </c>
      <c r="D14" s="4">
        <v>2.9216879999999996</v>
      </c>
      <c r="E14" s="4">
        <v>4.5999999999999996</v>
      </c>
      <c r="F14" s="4">
        <v>6.3</v>
      </c>
      <c r="H14" t="s">
        <v>134</v>
      </c>
      <c r="I14">
        <f>STDEV(C3:C102)</f>
        <v>3.2684758989261797</v>
      </c>
    </row>
    <row r="15" spans="1:14">
      <c r="A15">
        <v>13</v>
      </c>
      <c r="B15" s="4">
        <v>0</v>
      </c>
      <c r="C15">
        <v>0</v>
      </c>
      <c r="D15">
        <v>6.8722500000000002</v>
      </c>
      <c r="E15" s="4">
        <v>16</v>
      </c>
      <c r="F15" s="4">
        <v>5.5</v>
      </c>
      <c r="H15" t="s">
        <v>135</v>
      </c>
      <c r="I15">
        <f>CONFIDENCE(0.05,I14,100)</f>
        <v>0.64060950462324906</v>
      </c>
    </row>
    <row r="16" spans="1:14">
      <c r="A16">
        <v>14</v>
      </c>
      <c r="B16" s="4">
        <v>0</v>
      </c>
      <c r="C16">
        <v>0</v>
      </c>
      <c r="D16">
        <v>6.3617399999999993</v>
      </c>
      <c r="E16" s="4">
        <v>22.5</v>
      </c>
      <c r="F16" s="4">
        <v>6.6</v>
      </c>
      <c r="H16" t="s">
        <v>136</v>
      </c>
      <c r="I16">
        <v>100</v>
      </c>
      <c r="K16" s="18" t="s">
        <v>143</v>
      </c>
      <c r="L16" s="19"/>
      <c r="M16" s="19">
        <f>AVERAGE(E3:E102)</f>
        <v>16.844999999999999</v>
      </c>
      <c r="N16" s="20"/>
    </row>
    <row r="17" spans="1:14">
      <c r="A17">
        <v>15</v>
      </c>
      <c r="B17" s="4">
        <v>0</v>
      </c>
      <c r="C17">
        <v>0</v>
      </c>
      <c r="D17">
        <v>4.6181520000000003</v>
      </c>
      <c r="E17" s="4">
        <v>10</v>
      </c>
      <c r="F17" s="4">
        <v>4.8</v>
      </c>
      <c r="K17" s="21" t="s">
        <v>141</v>
      </c>
      <c r="L17" s="4"/>
      <c r="M17" s="4">
        <f>AVERAGE(D3:D102)</f>
        <v>6.7864843200000005</v>
      </c>
      <c r="N17" s="22"/>
    </row>
    <row r="18" spans="1:14">
      <c r="A18">
        <v>16</v>
      </c>
      <c r="B18" s="4">
        <v>0</v>
      </c>
      <c r="C18">
        <v>0</v>
      </c>
      <c r="D18">
        <v>6.6523379999999994</v>
      </c>
      <c r="E18" s="4">
        <v>13</v>
      </c>
      <c r="F18" s="4">
        <v>5</v>
      </c>
      <c r="H18" s="18" t="s">
        <v>137</v>
      </c>
      <c r="I18" s="20">
        <f>1/2.5*I13</f>
        <v>29.938610000000001</v>
      </c>
      <c r="K18" s="29" t="s">
        <v>142</v>
      </c>
      <c r="L18" s="5"/>
      <c r="M18" s="5"/>
      <c r="N18" s="30">
        <f>100/2.5</f>
        <v>40</v>
      </c>
    </row>
    <row r="19" spans="1:14">
      <c r="A19">
        <v>17</v>
      </c>
      <c r="B19" s="4">
        <v>0</v>
      </c>
      <c r="C19">
        <v>0</v>
      </c>
      <c r="D19">
        <v>2.90598</v>
      </c>
      <c r="E19" s="4">
        <v>5</v>
      </c>
      <c r="F19" s="4">
        <v>3</v>
      </c>
      <c r="H19" s="29" t="s">
        <v>138</v>
      </c>
      <c r="I19" s="30">
        <f>1/2.5*I14</f>
        <v>1.3073903595704719</v>
      </c>
    </row>
    <row r="20" spans="1:14">
      <c r="A20">
        <v>18</v>
      </c>
      <c r="B20" s="4">
        <v>0</v>
      </c>
      <c r="C20">
        <v>0</v>
      </c>
      <c r="D20">
        <v>6.7465859999999997</v>
      </c>
      <c r="E20" s="4">
        <v>22.5</v>
      </c>
      <c r="F20" s="4">
        <v>8</v>
      </c>
    </row>
    <row r="21" spans="1:14">
      <c r="A21">
        <v>19</v>
      </c>
      <c r="B21" s="4">
        <v>0</v>
      </c>
      <c r="C21">
        <v>0</v>
      </c>
      <c r="D21">
        <v>4.8302100000000001</v>
      </c>
      <c r="E21" s="4">
        <v>7</v>
      </c>
      <c r="F21" s="4">
        <v>5</v>
      </c>
      <c r="H21" t="s">
        <v>144</v>
      </c>
      <c r="I21">
        <v>6786.4843200000005</v>
      </c>
    </row>
    <row r="22" spans="1:14">
      <c r="A22">
        <v>20</v>
      </c>
      <c r="B22" s="4">
        <v>0</v>
      </c>
      <c r="C22">
        <v>0</v>
      </c>
      <c r="D22">
        <v>5.4192600000000004</v>
      </c>
      <c r="E22" s="4">
        <v>8</v>
      </c>
      <c r="F22" s="4">
        <v>7</v>
      </c>
    </row>
    <row r="23" spans="1:14">
      <c r="A23">
        <v>21</v>
      </c>
      <c r="B23" s="4">
        <v>0</v>
      </c>
      <c r="C23" s="4">
        <v>0</v>
      </c>
      <c r="D23" s="4">
        <v>6.0947040000000001</v>
      </c>
      <c r="E23" s="4">
        <v>16</v>
      </c>
      <c r="F23" s="4">
        <v>5.2</v>
      </c>
    </row>
    <row r="24" spans="1:14">
      <c r="A24">
        <v>22</v>
      </c>
      <c r="B24">
        <v>0</v>
      </c>
      <c r="C24">
        <v>0</v>
      </c>
      <c r="D24">
        <v>2.0027699999999999</v>
      </c>
      <c r="E24">
        <v>13</v>
      </c>
      <c r="F24">
        <v>2.4</v>
      </c>
    </row>
    <row r="25" spans="1:14">
      <c r="A25">
        <v>23</v>
      </c>
      <c r="B25">
        <v>0</v>
      </c>
      <c r="C25">
        <v>0</v>
      </c>
      <c r="D25">
        <v>7.3042200000000008</v>
      </c>
      <c r="E25">
        <v>2.5</v>
      </c>
      <c r="F25">
        <v>3</v>
      </c>
    </row>
    <row r="26" spans="1:14">
      <c r="A26">
        <v>24</v>
      </c>
      <c r="B26">
        <v>0</v>
      </c>
      <c r="C26">
        <v>0</v>
      </c>
      <c r="D26">
        <v>7.3042200000000008</v>
      </c>
      <c r="E26">
        <v>3</v>
      </c>
      <c r="F26">
        <v>3</v>
      </c>
    </row>
    <row r="27" spans="1:14">
      <c r="A27">
        <v>25</v>
      </c>
      <c r="B27">
        <v>0</v>
      </c>
      <c r="C27">
        <v>0</v>
      </c>
      <c r="D27">
        <v>4.79094</v>
      </c>
      <c r="E27">
        <v>2</v>
      </c>
      <c r="F27">
        <v>6</v>
      </c>
    </row>
    <row r="28" spans="1:14">
      <c r="A28">
        <v>26</v>
      </c>
      <c r="B28">
        <v>0</v>
      </c>
      <c r="C28">
        <v>0</v>
      </c>
      <c r="D28">
        <v>6.2046600000000005</v>
      </c>
      <c r="E28">
        <v>2.8</v>
      </c>
      <c r="F28">
        <v>3</v>
      </c>
    </row>
    <row r="29" spans="1:14">
      <c r="A29">
        <v>27</v>
      </c>
      <c r="B29">
        <v>0</v>
      </c>
      <c r="C29">
        <v>0</v>
      </c>
      <c r="D29">
        <v>4.6338600000000003</v>
      </c>
      <c r="E29">
        <v>1.7</v>
      </c>
      <c r="F29">
        <v>2.6</v>
      </c>
    </row>
    <row r="30" spans="1:14">
      <c r="A30">
        <v>28</v>
      </c>
      <c r="B30">
        <v>0</v>
      </c>
      <c r="C30">
        <v>0</v>
      </c>
      <c r="D30">
        <v>4.3982399999999995</v>
      </c>
      <c r="E30">
        <v>1.4</v>
      </c>
      <c r="F30">
        <v>5</v>
      </c>
    </row>
    <row r="31" spans="1:14">
      <c r="A31">
        <v>29</v>
      </c>
      <c r="B31">
        <v>0</v>
      </c>
      <c r="C31">
        <v>0</v>
      </c>
      <c r="D31">
        <v>3.2986800000000001</v>
      </c>
      <c r="E31">
        <v>1</v>
      </c>
      <c r="F31">
        <v>3</v>
      </c>
    </row>
    <row r="32" spans="1:14">
      <c r="A32">
        <v>30</v>
      </c>
      <c r="B32">
        <v>0</v>
      </c>
      <c r="C32">
        <v>0</v>
      </c>
      <c r="D32">
        <v>3.2986800000000001</v>
      </c>
      <c r="E32">
        <v>1</v>
      </c>
      <c r="F32">
        <v>3</v>
      </c>
    </row>
    <row r="33" spans="1:6">
      <c r="A33">
        <v>31</v>
      </c>
      <c r="B33" s="4">
        <v>0</v>
      </c>
      <c r="C33" s="4">
        <v>0</v>
      </c>
      <c r="D33" s="4">
        <v>4.4767799999999998</v>
      </c>
      <c r="E33" s="4">
        <v>1</v>
      </c>
      <c r="F33" s="4">
        <v>5</v>
      </c>
    </row>
    <row r="34" spans="1:6">
      <c r="A34">
        <v>32</v>
      </c>
      <c r="B34">
        <v>0</v>
      </c>
      <c r="C34">
        <v>0</v>
      </c>
      <c r="D34">
        <v>3.7699199999999999</v>
      </c>
      <c r="E34">
        <v>2.7</v>
      </c>
      <c r="F34">
        <v>2.7</v>
      </c>
    </row>
    <row r="35" spans="1:6">
      <c r="A35">
        <v>33</v>
      </c>
      <c r="B35">
        <v>0</v>
      </c>
      <c r="C35">
        <v>0</v>
      </c>
      <c r="D35">
        <v>2.3561999999999999</v>
      </c>
      <c r="E35">
        <v>4.0999999999999996</v>
      </c>
      <c r="F35">
        <v>2.2999999999999998</v>
      </c>
    </row>
    <row r="36" spans="1:6">
      <c r="A36">
        <v>34</v>
      </c>
      <c r="B36">
        <v>0</v>
      </c>
      <c r="C36">
        <v>0</v>
      </c>
      <c r="D36">
        <v>2.1991199999999997</v>
      </c>
      <c r="E36">
        <v>4.7</v>
      </c>
      <c r="F36">
        <v>3</v>
      </c>
    </row>
    <row r="37" spans="1:6">
      <c r="A37">
        <v>35</v>
      </c>
      <c r="B37" s="4">
        <v>0</v>
      </c>
      <c r="C37">
        <v>0</v>
      </c>
      <c r="D37" s="4">
        <v>3.6128399999999998</v>
      </c>
      <c r="E37" s="4">
        <v>4.2</v>
      </c>
      <c r="F37" s="4">
        <v>2.8</v>
      </c>
    </row>
    <row r="38" spans="1:6">
      <c r="A38">
        <v>36</v>
      </c>
      <c r="B38" s="4">
        <v>0</v>
      </c>
      <c r="C38" s="4">
        <v>0</v>
      </c>
      <c r="D38" s="4">
        <v>3.2986800000000001</v>
      </c>
      <c r="E38" s="4">
        <v>1.6</v>
      </c>
      <c r="F38" s="4">
        <v>2.2999999999999998</v>
      </c>
    </row>
    <row r="39" spans="1:6">
      <c r="A39">
        <v>37</v>
      </c>
      <c r="B39">
        <v>0</v>
      </c>
      <c r="C39">
        <v>0</v>
      </c>
      <c r="D39">
        <v>4.3982399999999995</v>
      </c>
      <c r="E39">
        <v>0.3</v>
      </c>
      <c r="F39">
        <v>5</v>
      </c>
    </row>
    <row r="40" spans="1:6">
      <c r="A40">
        <v>38</v>
      </c>
      <c r="B40">
        <v>0</v>
      </c>
      <c r="C40">
        <v>0</v>
      </c>
      <c r="D40">
        <v>3.7699199999999999</v>
      </c>
      <c r="E40">
        <v>6.3</v>
      </c>
      <c r="F40">
        <v>4</v>
      </c>
    </row>
    <row r="41" spans="1:6">
      <c r="A41">
        <v>39</v>
      </c>
      <c r="B41">
        <v>0</v>
      </c>
      <c r="C41">
        <v>0</v>
      </c>
      <c r="D41">
        <v>17.2788</v>
      </c>
      <c r="E41">
        <v>50.7</v>
      </c>
      <c r="F41">
        <v>15</v>
      </c>
    </row>
    <row r="42" spans="1:6">
      <c r="A42">
        <v>40</v>
      </c>
      <c r="B42">
        <v>0</v>
      </c>
      <c r="C42">
        <v>0</v>
      </c>
      <c r="D42">
        <v>18.378359999999997</v>
      </c>
      <c r="E42">
        <v>60</v>
      </c>
      <c r="F42">
        <v>18</v>
      </c>
    </row>
    <row r="43" spans="1:6">
      <c r="A43">
        <v>41</v>
      </c>
      <c r="B43">
        <v>0</v>
      </c>
      <c r="C43">
        <v>0</v>
      </c>
      <c r="D43">
        <v>16.493400000000001</v>
      </c>
      <c r="E43">
        <v>65</v>
      </c>
      <c r="F43">
        <v>16</v>
      </c>
    </row>
    <row r="44" spans="1:6">
      <c r="A44">
        <v>42</v>
      </c>
      <c r="B44">
        <v>0</v>
      </c>
      <c r="C44">
        <v>0</v>
      </c>
      <c r="D44">
        <v>2.51328</v>
      </c>
      <c r="E44">
        <v>3.8</v>
      </c>
      <c r="F44">
        <v>4</v>
      </c>
    </row>
    <row r="45" spans="1:6">
      <c r="A45">
        <v>43</v>
      </c>
      <c r="B45" s="4">
        <v>0</v>
      </c>
      <c r="C45" s="4">
        <v>0</v>
      </c>
      <c r="D45" s="4">
        <v>2.9845199999999998</v>
      </c>
      <c r="E45" s="4">
        <v>4.7</v>
      </c>
      <c r="F45" s="4">
        <v>5</v>
      </c>
    </row>
    <row r="46" spans="1:6">
      <c r="A46">
        <v>44</v>
      </c>
      <c r="B46" s="4">
        <v>0</v>
      </c>
      <c r="C46" s="4">
        <v>0</v>
      </c>
      <c r="D46" s="4">
        <v>13.50888</v>
      </c>
      <c r="E46" s="4">
        <v>44</v>
      </c>
      <c r="F46" s="4">
        <v>14</v>
      </c>
    </row>
    <row r="47" spans="1:6">
      <c r="A47">
        <v>45</v>
      </c>
      <c r="B47" s="4">
        <v>0</v>
      </c>
      <c r="C47" s="4">
        <v>0</v>
      </c>
      <c r="D47" s="4">
        <v>3.6285479999999994</v>
      </c>
      <c r="E47" s="4">
        <v>6.7</v>
      </c>
      <c r="F47" s="4">
        <v>5</v>
      </c>
    </row>
    <row r="48" spans="1:6">
      <c r="A48">
        <v>46</v>
      </c>
      <c r="B48" s="4">
        <v>0</v>
      </c>
      <c r="C48" s="4">
        <v>0</v>
      </c>
      <c r="D48" s="4">
        <v>9.2677200000000006</v>
      </c>
      <c r="E48" s="4">
        <v>19.3</v>
      </c>
      <c r="F48" s="4">
        <v>10</v>
      </c>
    </row>
    <row r="49" spans="1:6">
      <c r="A49">
        <v>47</v>
      </c>
      <c r="B49" s="4">
        <v>0</v>
      </c>
      <c r="C49" s="4">
        <v>0</v>
      </c>
      <c r="D49" s="4">
        <v>4.2411599999999998</v>
      </c>
      <c r="E49" s="4">
        <v>5.0999999999999996</v>
      </c>
      <c r="F49" s="4">
        <v>3</v>
      </c>
    </row>
    <row r="50" spans="1:6">
      <c r="A50">
        <v>48</v>
      </c>
      <c r="B50" s="4">
        <v>0</v>
      </c>
      <c r="C50" s="4">
        <v>0</v>
      </c>
      <c r="D50" s="4">
        <v>4.0055399999999999</v>
      </c>
      <c r="E50" s="4">
        <v>11</v>
      </c>
      <c r="F50" s="4">
        <v>5</v>
      </c>
    </row>
    <row r="51" spans="1:6">
      <c r="A51">
        <v>49</v>
      </c>
      <c r="B51" s="4">
        <v>0</v>
      </c>
      <c r="C51" s="4">
        <v>0</v>
      </c>
      <c r="D51" s="4">
        <v>5.5763399999999992</v>
      </c>
      <c r="E51" s="4">
        <v>7.7</v>
      </c>
      <c r="F51" s="4">
        <v>6</v>
      </c>
    </row>
    <row r="52" spans="1:6">
      <c r="A52">
        <v>50</v>
      </c>
      <c r="B52" s="4">
        <v>0</v>
      </c>
      <c r="C52" s="4">
        <v>0</v>
      </c>
      <c r="D52" s="4">
        <v>2.90598</v>
      </c>
      <c r="E52" s="4">
        <v>3.6</v>
      </c>
      <c r="F52" s="4">
        <v>3</v>
      </c>
    </row>
    <row r="53" spans="1:6">
      <c r="A53">
        <v>51</v>
      </c>
      <c r="B53" s="4">
        <v>0</v>
      </c>
      <c r="C53" s="4">
        <v>0</v>
      </c>
      <c r="D53" s="4">
        <v>11.54538</v>
      </c>
      <c r="E53" s="4">
        <v>55</v>
      </c>
      <c r="F53" s="4">
        <v>16</v>
      </c>
    </row>
    <row r="54" spans="1:6">
      <c r="A54">
        <v>52</v>
      </c>
      <c r="B54" s="4">
        <v>0</v>
      </c>
      <c r="C54" s="4">
        <v>0</v>
      </c>
      <c r="D54" s="4">
        <v>11.781000000000001</v>
      </c>
      <c r="E54" s="4">
        <v>41.5</v>
      </c>
      <c r="F54" s="4">
        <v>16.5</v>
      </c>
    </row>
    <row r="55" spans="1:6">
      <c r="A55">
        <v>53</v>
      </c>
      <c r="B55" s="4">
        <v>0</v>
      </c>
      <c r="C55" s="4">
        <v>0</v>
      </c>
      <c r="D55" s="4">
        <v>7.0686</v>
      </c>
      <c r="E55" s="4">
        <v>8.1999999999999993</v>
      </c>
      <c r="F55" s="4">
        <v>6</v>
      </c>
    </row>
    <row r="56" spans="1:6">
      <c r="A56">
        <v>54</v>
      </c>
      <c r="B56" s="4">
        <v>0</v>
      </c>
      <c r="C56" s="4">
        <v>0</v>
      </c>
      <c r="D56" s="4">
        <v>9.1891799999999986</v>
      </c>
      <c r="E56" s="4">
        <v>23.6</v>
      </c>
      <c r="F56" s="4">
        <v>11.7</v>
      </c>
    </row>
    <row r="57" spans="1:6">
      <c r="A57">
        <v>55</v>
      </c>
      <c r="B57" s="4">
        <v>0</v>
      </c>
      <c r="C57" s="4">
        <v>0</v>
      </c>
      <c r="D57" s="4">
        <v>3.7070879999999997</v>
      </c>
      <c r="E57" s="4">
        <v>10.9</v>
      </c>
      <c r="F57" s="4">
        <v>7.9</v>
      </c>
    </row>
    <row r="58" spans="1:6">
      <c r="A58">
        <v>56</v>
      </c>
      <c r="B58" s="4">
        <v>0</v>
      </c>
      <c r="C58" s="4">
        <v>0</v>
      </c>
      <c r="D58" s="4">
        <v>2.7488999999999999</v>
      </c>
      <c r="E58" s="4">
        <v>5</v>
      </c>
      <c r="F58" s="4">
        <v>3</v>
      </c>
    </row>
    <row r="59" spans="1:6">
      <c r="A59">
        <v>57</v>
      </c>
      <c r="B59" s="4">
        <v>0</v>
      </c>
      <c r="C59" s="4">
        <v>0</v>
      </c>
      <c r="D59" s="4">
        <v>3.0630599999999997</v>
      </c>
      <c r="E59" s="4">
        <v>5</v>
      </c>
      <c r="F59" s="4">
        <v>3.2</v>
      </c>
    </row>
    <row r="60" spans="1:6">
      <c r="A60">
        <v>58</v>
      </c>
      <c r="B60" s="4">
        <v>0</v>
      </c>
      <c r="C60" s="4">
        <v>0</v>
      </c>
      <c r="D60" s="4">
        <v>3.6913800000000001</v>
      </c>
      <c r="E60" s="4">
        <v>8.8000000000000007</v>
      </c>
      <c r="F60" s="4">
        <v>4.5</v>
      </c>
    </row>
    <row r="61" spans="1:6">
      <c r="A61">
        <v>59</v>
      </c>
      <c r="B61" s="4">
        <v>0</v>
      </c>
      <c r="C61" s="4">
        <v>0</v>
      </c>
      <c r="D61" s="4">
        <v>13.7445</v>
      </c>
      <c r="E61" s="4">
        <v>35.5</v>
      </c>
      <c r="F61" s="4">
        <v>13</v>
      </c>
    </row>
    <row r="62" spans="1:6">
      <c r="A62">
        <v>60</v>
      </c>
      <c r="B62" s="4">
        <v>0</v>
      </c>
      <c r="C62" s="4">
        <v>0</v>
      </c>
      <c r="D62" s="4">
        <v>3.0630599999999997</v>
      </c>
      <c r="E62" s="4">
        <v>5.0999999999999996</v>
      </c>
      <c r="F62" s="4">
        <v>4</v>
      </c>
    </row>
    <row r="63" spans="1:6">
      <c r="A63">
        <v>61</v>
      </c>
      <c r="B63">
        <v>0</v>
      </c>
      <c r="C63">
        <v>0</v>
      </c>
      <c r="D63">
        <v>9.0320999999999998</v>
      </c>
      <c r="E63">
        <v>29.5</v>
      </c>
      <c r="F63">
        <v>10.7</v>
      </c>
    </row>
    <row r="64" spans="1:6">
      <c r="A64">
        <v>62</v>
      </c>
      <c r="B64">
        <v>0</v>
      </c>
      <c r="C64">
        <v>0</v>
      </c>
      <c r="D64">
        <v>8.364510000000001</v>
      </c>
      <c r="E64">
        <v>19.899999999999999</v>
      </c>
      <c r="F64">
        <v>8</v>
      </c>
    </row>
    <row r="65" spans="1:6">
      <c r="A65">
        <v>63</v>
      </c>
      <c r="B65">
        <v>0</v>
      </c>
      <c r="C65">
        <v>0</v>
      </c>
      <c r="D65">
        <v>4.4767799999999998</v>
      </c>
      <c r="E65">
        <v>8.5</v>
      </c>
      <c r="F65">
        <v>4.2</v>
      </c>
    </row>
    <row r="66" spans="1:6">
      <c r="A66">
        <v>64</v>
      </c>
      <c r="B66">
        <v>0</v>
      </c>
      <c r="C66">
        <v>0</v>
      </c>
      <c r="D66">
        <v>9.1106400000000018</v>
      </c>
      <c r="E66">
        <v>41.5</v>
      </c>
      <c r="F66">
        <v>13.8</v>
      </c>
    </row>
    <row r="67" spans="1:6">
      <c r="A67">
        <v>65</v>
      </c>
      <c r="B67">
        <v>0</v>
      </c>
      <c r="C67">
        <v>0</v>
      </c>
      <c r="D67">
        <v>5.9690399999999997</v>
      </c>
      <c r="E67">
        <v>8.5</v>
      </c>
      <c r="F67">
        <v>6.8</v>
      </c>
    </row>
    <row r="68" spans="1:6">
      <c r="A68">
        <v>66</v>
      </c>
      <c r="B68" s="4">
        <v>0</v>
      </c>
      <c r="C68" s="4">
        <v>0</v>
      </c>
      <c r="D68" s="4">
        <v>7.5398399999999999</v>
      </c>
      <c r="E68" s="4">
        <v>16.8</v>
      </c>
      <c r="F68" s="4">
        <v>7.7</v>
      </c>
    </row>
    <row r="69" spans="1:6">
      <c r="A69">
        <v>67</v>
      </c>
      <c r="B69" s="4">
        <v>0</v>
      </c>
      <c r="C69" s="4">
        <v>0</v>
      </c>
      <c r="D69" s="4">
        <v>9.5033399999999997</v>
      </c>
      <c r="E69" s="4">
        <v>32</v>
      </c>
      <c r="F69" s="4">
        <v>9</v>
      </c>
    </row>
    <row r="70" spans="1:6">
      <c r="A70">
        <v>68</v>
      </c>
      <c r="B70" s="4">
        <v>0</v>
      </c>
      <c r="C70" s="4">
        <v>0</v>
      </c>
      <c r="D70" s="4">
        <v>6.7544399999999998</v>
      </c>
      <c r="E70" s="4">
        <v>18.100000000000001</v>
      </c>
      <c r="F70" s="4">
        <v>10.7</v>
      </c>
    </row>
    <row r="71" spans="1:6">
      <c r="A71">
        <v>69</v>
      </c>
      <c r="B71" s="4">
        <v>0</v>
      </c>
      <c r="C71" s="4">
        <v>0</v>
      </c>
      <c r="D71" s="4">
        <v>5.0265599999999999</v>
      </c>
      <c r="E71" s="4">
        <v>14.1</v>
      </c>
      <c r="F71" s="4">
        <v>7</v>
      </c>
    </row>
    <row r="72" spans="1:6">
      <c r="A72">
        <v>70</v>
      </c>
      <c r="B72" s="4">
        <v>0</v>
      </c>
      <c r="C72" s="4">
        <v>0</v>
      </c>
      <c r="D72" s="4">
        <v>3.3772199999999999</v>
      </c>
      <c r="E72" s="4">
        <v>7.5</v>
      </c>
      <c r="F72" s="4">
        <v>6.7</v>
      </c>
    </row>
    <row r="73" spans="1:6">
      <c r="A73">
        <v>71</v>
      </c>
      <c r="B73" s="4">
        <v>0</v>
      </c>
      <c r="C73" s="4">
        <v>0</v>
      </c>
      <c r="D73" s="4">
        <v>11.23122</v>
      </c>
      <c r="E73" s="4">
        <v>24.1</v>
      </c>
      <c r="F73" s="4">
        <v>10.8</v>
      </c>
    </row>
    <row r="74" spans="1:6">
      <c r="A74">
        <v>72</v>
      </c>
      <c r="B74" s="4">
        <v>0</v>
      </c>
      <c r="C74" s="4">
        <v>0</v>
      </c>
      <c r="D74" s="4">
        <v>4.3197000000000001</v>
      </c>
      <c r="E74" s="4">
        <v>12.4</v>
      </c>
      <c r="F74" s="4">
        <v>5</v>
      </c>
    </row>
    <row r="75" spans="1:6">
      <c r="A75">
        <v>73</v>
      </c>
      <c r="B75" s="4">
        <v>0</v>
      </c>
      <c r="C75" s="4">
        <v>0</v>
      </c>
      <c r="D75" s="4">
        <v>2.90598</v>
      </c>
      <c r="E75" s="4">
        <v>7.3</v>
      </c>
      <c r="F75" s="4">
        <v>4.3</v>
      </c>
    </row>
    <row r="76" spans="1:6">
      <c r="A76">
        <v>74</v>
      </c>
      <c r="B76" s="4">
        <v>0</v>
      </c>
      <c r="C76" s="4">
        <v>0</v>
      </c>
      <c r="D76" s="4">
        <v>6.4010100000000003</v>
      </c>
      <c r="E76" s="4">
        <v>16.8</v>
      </c>
      <c r="F76" s="4">
        <v>6</v>
      </c>
    </row>
    <row r="77" spans="1:6">
      <c r="A77">
        <v>75</v>
      </c>
      <c r="B77" s="4">
        <v>0</v>
      </c>
      <c r="C77" s="4">
        <v>0</v>
      </c>
      <c r="D77" s="4">
        <v>6.2831999999999999</v>
      </c>
      <c r="E77" s="4">
        <v>15.7</v>
      </c>
      <c r="F77" s="4">
        <v>5.7</v>
      </c>
    </row>
    <row r="78" spans="1:6">
      <c r="A78">
        <v>76</v>
      </c>
      <c r="B78" s="4">
        <v>0</v>
      </c>
      <c r="C78" s="4">
        <v>0</v>
      </c>
      <c r="D78" s="4">
        <v>9.58188</v>
      </c>
      <c r="E78" s="4">
        <v>18.2</v>
      </c>
      <c r="F78" s="4">
        <v>6</v>
      </c>
    </row>
    <row r="79" spans="1:6">
      <c r="A79">
        <v>77</v>
      </c>
      <c r="B79" s="4">
        <v>0</v>
      </c>
      <c r="C79" s="4">
        <v>0</v>
      </c>
      <c r="D79" s="4">
        <v>10.524359999999998</v>
      </c>
      <c r="E79" s="4">
        <v>37.799999999999997</v>
      </c>
      <c r="F79" s="4">
        <v>10.6</v>
      </c>
    </row>
    <row r="80" spans="1:6">
      <c r="A80">
        <v>78</v>
      </c>
      <c r="B80" s="4">
        <v>0</v>
      </c>
      <c r="C80" s="4">
        <v>0</v>
      </c>
      <c r="D80" s="4">
        <v>10.335864000000001</v>
      </c>
      <c r="E80" s="4">
        <v>38</v>
      </c>
      <c r="F80" s="4">
        <v>8.5</v>
      </c>
    </row>
    <row r="81" spans="1:6">
      <c r="A81">
        <v>79</v>
      </c>
      <c r="B81" s="4">
        <v>0</v>
      </c>
      <c r="C81" s="4">
        <v>0</v>
      </c>
      <c r="D81" s="4">
        <v>10.917059999999999</v>
      </c>
      <c r="E81" s="4">
        <v>35</v>
      </c>
      <c r="F81" s="4">
        <v>10.9</v>
      </c>
    </row>
    <row r="82" spans="1:6">
      <c r="A82">
        <v>80</v>
      </c>
      <c r="B82" s="4">
        <v>0</v>
      </c>
      <c r="C82" s="4">
        <v>0</v>
      </c>
      <c r="D82" s="4">
        <v>7.2256799999999997</v>
      </c>
      <c r="E82" s="4">
        <v>20.399999999999999</v>
      </c>
      <c r="F82" s="4">
        <v>10</v>
      </c>
    </row>
    <row r="83" spans="1:6">
      <c r="A83">
        <v>81</v>
      </c>
      <c r="B83" s="4">
        <v>0</v>
      </c>
      <c r="C83" s="4">
        <v>0</v>
      </c>
      <c r="D83" s="4">
        <v>13.469609999999999</v>
      </c>
      <c r="E83" s="4">
        <v>27.6</v>
      </c>
      <c r="F83" s="4">
        <v>10.5</v>
      </c>
    </row>
    <row r="84" spans="1:6">
      <c r="A84">
        <v>82</v>
      </c>
      <c r="B84" s="4">
        <v>0</v>
      </c>
      <c r="C84" s="4">
        <v>0</v>
      </c>
      <c r="D84" s="4">
        <v>13.469609999999999</v>
      </c>
      <c r="E84" s="4">
        <v>39.4</v>
      </c>
      <c r="F84" s="4">
        <v>12</v>
      </c>
    </row>
    <row r="85" spans="1:6">
      <c r="A85">
        <v>83</v>
      </c>
      <c r="B85" s="4">
        <v>0</v>
      </c>
      <c r="C85" s="4">
        <v>0</v>
      </c>
      <c r="D85" s="4">
        <v>2.0420400000000001</v>
      </c>
      <c r="E85" s="4">
        <v>0.7</v>
      </c>
      <c r="F85" s="4">
        <v>2.2999999999999998</v>
      </c>
    </row>
    <row r="86" spans="1:6">
      <c r="A86">
        <v>84</v>
      </c>
      <c r="B86" s="4">
        <v>0</v>
      </c>
      <c r="C86" s="4">
        <v>0</v>
      </c>
      <c r="D86" s="4">
        <v>13.665959999999998</v>
      </c>
      <c r="E86" s="4">
        <v>42.3</v>
      </c>
      <c r="F86" s="4">
        <v>15.6</v>
      </c>
    </row>
    <row r="87" spans="1:6">
      <c r="A87">
        <v>85</v>
      </c>
      <c r="B87">
        <v>0</v>
      </c>
      <c r="C87">
        <v>0</v>
      </c>
      <c r="D87">
        <v>10.877789999999999</v>
      </c>
      <c r="E87">
        <v>36.5</v>
      </c>
      <c r="F87">
        <v>13</v>
      </c>
    </row>
    <row r="88" spans="1:6">
      <c r="A88">
        <v>86</v>
      </c>
      <c r="B88">
        <v>0</v>
      </c>
      <c r="C88">
        <v>0</v>
      </c>
      <c r="D88">
        <v>10.917059999999999</v>
      </c>
      <c r="E88">
        <v>29.3</v>
      </c>
      <c r="F88">
        <v>12.6</v>
      </c>
    </row>
    <row r="89" spans="1:6">
      <c r="A89">
        <v>87</v>
      </c>
      <c r="B89" s="4">
        <v>0</v>
      </c>
      <c r="C89" s="4">
        <v>0</v>
      </c>
      <c r="D89" s="4">
        <v>9.0399539999999998</v>
      </c>
      <c r="E89" s="4">
        <v>15.6</v>
      </c>
      <c r="F89" s="4">
        <v>6.1</v>
      </c>
    </row>
    <row r="90" spans="1:6">
      <c r="A90">
        <v>88</v>
      </c>
      <c r="B90" s="4">
        <v>0</v>
      </c>
      <c r="C90" s="4">
        <v>0</v>
      </c>
      <c r="D90" s="4">
        <v>4.7123999999999997</v>
      </c>
      <c r="E90" s="4">
        <v>12.5</v>
      </c>
      <c r="F90" s="4">
        <v>7.5</v>
      </c>
    </row>
    <row r="91" spans="1:6">
      <c r="A91">
        <v>89</v>
      </c>
      <c r="B91" s="4">
        <v>1</v>
      </c>
      <c r="C91" s="4">
        <v>0.43209999999999998</v>
      </c>
      <c r="D91" s="4">
        <v>7.8540000000000001</v>
      </c>
      <c r="E91" s="4">
        <v>12.7</v>
      </c>
      <c r="F91" s="4">
        <v>7</v>
      </c>
    </row>
    <row r="92" spans="1:6" ht="14.25">
      <c r="A92" s="13">
        <v>90</v>
      </c>
      <c r="B92" s="15">
        <v>1</v>
      </c>
      <c r="C92" s="14">
        <v>1.2665</v>
      </c>
      <c r="D92" s="15">
        <v>9.8175000000000008</v>
      </c>
      <c r="E92" s="15">
        <v>31.5</v>
      </c>
      <c r="F92" s="15">
        <v>16</v>
      </c>
    </row>
    <row r="93" spans="1:6">
      <c r="A93" s="13">
        <v>91</v>
      </c>
      <c r="B93" s="14">
        <v>1</v>
      </c>
      <c r="C93" s="14">
        <v>0.81950000000000001</v>
      </c>
      <c r="D93" s="14">
        <v>12.370049999999999</v>
      </c>
      <c r="E93" s="14">
        <v>22.3</v>
      </c>
      <c r="F93" s="14">
        <v>9</v>
      </c>
    </row>
    <row r="94" spans="1:6" ht="14.25">
      <c r="A94" s="13">
        <v>92</v>
      </c>
      <c r="B94" s="15">
        <v>1</v>
      </c>
      <c r="C94" s="14">
        <v>4.4700000000000004E-2</v>
      </c>
      <c r="D94" s="15">
        <v>3.02379</v>
      </c>
      <c r="E94" s="15">
        <v>4.2</v>
      </c>
      <c r="F94" s="15">
        <v>3.7</v>
      </c>
    </row>
    <row r="95" spans="1:6" ht="14.25">
      <c r="A95" s="13">
        <v>93</v>
      </c>
      <c r="B95" s="15">
        <v>2</v>
      </c>
      <c r="C95" s="14">
        <v>7.2283200000000001</v>
      </c>
      <c r="D95" s="15">
        <v>15.78654</v>
      </c>
      <c r="E95" s="15">
        <v>49.7</v>
      </c>
      <c r="F95" s="15">
        <v>13</v>
      </c>
    </row>
    <row r="96" spans="1:6" ht="14.25">
      <c r="A96" s="13">
        <v>94</v>
      </c>
      <c r="B96" s="15">
        <v>2</v>
      </c>
      <c r="C96" s="14">
        <v>4.5177000000000005</v>
      </c>
      <c r="D96" s="15">
        <v>10.05312</v>
      </c>
      <c r="E96" s="15">
        <v>31.5</v>
      </c>
      <c r="F96" s="15">
        <v>8.6999999999999993</v>
      </c>
    </row>
    <row r="97" spans="1:6">
      <c r="A97" s="13">
        <v>95</v>
      </c>
      <c r="B97" s="14">
        <v>2</v>
      </c>
      <c r="C97" s="14">
        <v>0.30802499999999999</v>
      </c>
      <c r="D97" s="14">
        <v>12.959099999999999</v>
      </c>
      <c r="E97" s="14">
        <v>57</v>
      </c>
      <c r="F97" s="14">
        <v>16.5</v>
      </c>
    </row>
    <row r="98" spans="1:6" ht="14.25">
      <c r="A98" s="13">
        <v>96</v>
      </c>
      <c r="B98" s="15">
        <v>3</v>
      </c>
      <c r="C98" s="14">
        <v>24.19416</v>
      </c>
      <c r="D98" s="15">
        <v>19.006679999999999</v>
      </c>
      <c r="E98" s="15">
        <v>58</v>
      </c>
      <c r="F98" s="15">
        <v>11</v>
      </c>
    </row>
    <row r="99" spans="1:6" ht="14.25">
      <c r="A99" s="13">
        <v>97</v>
      </c>
      <c r="B99" s="15">
        <v>3</v>
      </c>
      <c r="C99" s="14">
        <v>7.2319499999999994</v>
      </c>
      <c r="D99" s="15">
        <v>9.4247999999999994</v>
      </c>
      <c r="E99" s="15">
        <v>25.4</v>
      </c>
      <c r="F99" s="15">
        <v>12</v>
      </c>
    </row>
    <row r="100" spans="1:6">
      <c r="A100" s="13">
        <v>98</v>
      </c>
      <c r="B100" s="14">
        <v>3</v>
      </c>
      <c r="C100" s="14">
        <v>1.05192</v>
      </c>
      <c r="D100" s="14">
        <v>5.1836399999999996</v>
      </c>
      <c r="E100" s="14">
        <v>11.6</v>
      </c>
      <c r="F100" s="14">
        <v>5</v>
      </c>
    </row>
    <row r="101" spans="1:6">
      <c r="A101" s="13">
        <v>99</v>
      </c>
      <c r="B101" s="14">
        <v>3</v>
      </c>
      <c r="C101" s="14">
        <v>11.17665</v>
      </c>
      <c r="D101" s="14">
        <v>10.9956</v>
      </c>
      <c r="E101" s="14">
        <v>30.3</v>
      </c>
      <c r="F101" s="14">
        <v>10.15</v>
      </c>
    </row>
    <row r="102" spans="1:6" ht="14.25">
      <c r="A102" s="13">
        <v>100</v>
      </c>
      <c r="B102" s="15">
        <v>4</v>
      </c>
      <c r="C102" s="14">
        <v>16.574999999999999</v>
      </c>
      <c r="D102" s="15">
        <v>8.7179399999999987</v>
      </c>
      <c r="E102" s="15">
        <v>24.7</v>
      </c>
      <c r="F102" s="15">
        <v>8.3000000000000007</v>
      </c>
    </row>
  </sheetData>
  <phoneticPr fontId="0" type="noConversion"/>
  <printOptions gridLines="1" gridLinesSet="0"/>
  <pageMargins left="0.75" right="0.75" top="1" bottom="1" header="0.511811024" footer="0.511811024"/>
  <headerFooter alignWithMargins="0">
    <oddHeader>&amp;A</oddHeader>
    <oddFooter>Página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M33"/>
  <sheetViews>
    <sheetView workbookViewId="0"/>
  </sheetViews>
  <sheetFormatPr baseColWidth="10" defaultRowHeight="12.75"/>
  <sheetData>
    <row r="1" spans="1:13" ht="15.75">
      <c r="A1" s="34" t="s">
        <v>19</v>
      </c>
    </row>
    <row r="2" spans="1:13">
      <c r="A2" t="s">
        <v>3</v>
      </c>
      <c r="B2" t="s">
        <v>100</v>
      </c>
      <c r="C2" t="s">
        <v>6</v>
      </c>
      <c r="D2" t="s">
        <v>7</v>
      </c>
      <c r="E2" s="35" t="s">
        <v>112</v>
      </c>
    </row>
    <row r="3" spans="1:13">
      <c r="A3">
        <v>0</v>
      </c>
      <c r="B3">
        <v>3.2986800000000001</v>
      </c>
      <c r="C3">
        <v>2</v>
      </c>
      <c r="D3">
        <v>2.4</v>
      </c>
      <c r="E3">
        <v>0</v>
      </c>
    </row>
    <row r="4" spans="1:13">
      <c r="A4">
        <v>0</v>
      </c>
      <c r="B4">
        <v>2.4347399999999997</v>
      </c>
      <c r="C4">
        <v>3</v>
      </c>
      <c r="D4">
        <v>2</v>
      </c>
      <c r="E4">
        <v>0</v>
      </c>
    </row>
    <row r="5" spans="1:13">
      <c r="A5">
        <v>0</v>
      </c>
      <c r="B5">
        <v>10.100244</v>
      </c>
      <c r="C5">
        <v>40</v>
      </c>
      <c r="D5">
        <v>7</v>
      </c>
      <c r="E5">
        <v>0</v>
      </c>
    </row>
    <row r="6" spans="1:13">
      <c r="A6">
        <v>0</v>
      </c>
      <c r="B6">
        <v>3.4557600000000002</v>
      </c>
      <c r="C6">
        <v>4.4000000000000004</v>
      </c>
      <c r="D6">
        <v>2.5</v>
      </c>
      <c r="E6">
        <v>0</v>
      </c>
    </row>
    <row r="7" spans="1:13">
      <c r="A7">
        <v>0</v>
      </c>
      <c r="B7">
        <v>3.8484600000000002</v>
      </c>
      <c r="C7">
        <v>2.2000000000000002</v>
      </c>
      <c r="D7">
        <v>2.5</v>
      </c>
      <c r="E7">
        <v>0</v>
      </c>
      <c r="G7" t="s">
        <v>123</v>
      </c>
      <c r="H7">
        <f>RSQ(E3:E26,B3:B26)</f>
        <v>1.752586715937058E-2</v>
      </c>
      <c r="J7" s="18" t="s">
        <v>143</v>
      </c>
      <c r="K7" s="19"/>
      <c r="L7" s="19">
        <f>AVERAGE(C3:C26)</f>
        <v>13.970833333333337</v>
      </c>
      <c r="M7" s="20"/>
    </row>
    <row r="8" spans="1:13">
      <c r="A8">
        <v>0</v>
      </c>
      <c r="B8">
        <v>13.587419999999998</v>
      </c>
      <c r="C8">
        <v>5.3</v>
      </c>
      <c r="D8">
        <v>7</v>
      </c>
      <c r="E8">
        <v>0</v>
      </c>
      <c r="G8" t="s">
        <v>124</v>
      </c>
      <c r="H8">
        <f>RSQ(E3:E26,C3:C26)</f>
        <v>8.6177760917845302E-3</v>
      </c>
      <c r="J8" s="21" t="s">
        <v>141</v>
      </c>
      <c r="K8" s="4"/>
      <c r="L8" s="4">
        <f>AVERAGE(B3:B26)</f>
        <v>6.5836154999999996</v>
      </c>
      <c r="M8" s="22"/>
    </row>
    <row r="9" spans="1:13">
      <c r="A9">
        <v>0</v>
      </c>
      <c r="B9">
        <v>2.1991199999999997</v>
      </c>
      <c r="C9">
        <v>4.5</v>
      </c>
      <c r="D9">
        <v>5</v>
      </c>
      <c r="E9">
        <v>0</v>
      </c>
      <c r="G9" t="s">
        <v>125</v>
      </c>
      <c r="H9">
        <f>RSQ(E3:E26,D3:D26)</f>
        <v>8.8259660885831079E-2</v>
      </c>
      <c r="J9" s="29" t="s">
        <v>142</v>
      </c>
      <c r="K9" s="5"/>
      <c r="L9" s="5"/>
      <c r="M9" s="30">
        <f>24/2.5</f>
        <v>9.6</v>
      </c>
    </row>
    <row r="10" spans="1:13">
      <c r="A10">
        <v>0</v>
      </c>
      <c r="B10">
        <v>1.7435880000000001</v>
      </c>
      <c r="C10">
        <v>3.6</v>
      </c>
      <c r="D10">
        <v>4.5</v>
      </c>
      <c r="E10">
        <v>0</v>
      </c>
    </row>
    <row r="11" spans="1:13">
      <c r="A11">
        <v>0</v>
      </c>
      <c r="B11">
        <v>2.1991199999999997</v>
      </c>
      <c r="C11">
        <v>4</v>
      </c>
      <c r="D11">
        <v>1</v>
      </c>
      <c r="E11">
        <v>0</v>
      </c>
      <c r="J11" s="36" t="s">
        <v>145</v>
      </c>
      <c r="K11" s="37">
        <v>1580.0677199999998</v>
      </c>
    </row>
    <row r="12" spans="1:13">
      <c r="A12">
        <v>0</v>
      </c>
      <c r="B12">
        <v>2.0420400000000001</v>
      </c>
      <c r="C12">
        <v>3.5</v>
      </c>
      <c r="D12">
        <v>3</v>
      </c>
      <c r="E12">
        <v>0</v>
      </c>
    </row>
    <row r="13" spans="1:13">
      <c r="A13">
        <v>0</v>
      </c>
      <c r="B13">
        <v>14.1372</v>
      </c>
      <c r="C13">
        <v>19.5</v>
      </c>
      <c r="D13">
        <v>9</v>
      </c>
      <c r="E13">
        <v>0</v>
      </c>
      <c r="H13" t="s">
        <v>131</v>
      </c>
      <c r="I13" t="s">
        <v>130</v>
      </c>
    </row>
    <row r="14" spans="1:13">
      <c r="A14">
        <v>0</v>
      </c>
      <c r="B14">
        <v>2.9845199999999998</v>
      </c>
      <c r="C14">
        <v>3.4</v>
      </c>
      <c r="D14">
        <v>3</v>
      </c>
      <c r="E14">
        <v>0</v>
      </c>
      <c r="H14">
        <v>0</v>
      </c>
      <c r="I14">
        <f>J14/J19*100</f>
        <v>87.5</v>
      </c>
      <c r="J14">
        <v>21</v>
      </c>
    </row>
    <row r="15" spans="1:13">
      <c r="A15">
        <v>0</v>
      </c>
      <c r="B15">
        <v>0.70686000000000004</v>
      </c>
      <c r="C15">
        <v>1</v>
      </c>
      <c r="D15">
        <v>3</v>
      </c>
      <c r="E15">
        <v>0</v>
      </c>
      <c r="H15">
        <v>1</v>
      </c>
      <c r="I15">
        <f>J15/J19*100</f>
        <v>8.3333333333333321</v>
      </c>
      <c r="J15">
        <v>2</v>
      </c>
    </row>
    <row r="16" spans="1:13">
      <c r="A16">
        <v>0</v>
      </c>
      <c r="B16">
        <v>1.3508879999999999</v>
      </c>
      <c r="C16">
        <v>2.7</v>
      </c>
      <c r="D16">
        <v>2.5</v>
      </c>
      <c r="E16">
        <v>0</v>
      </c>
      <c r="H16">
        <v>2</v>
      </c>
      <c r="I16">
        <f>I18</f>
        <v>0</v>
      </c>
      <c r="J16">
        <v>0</v>
      </c>
    </row>
    <row r="17" spans="1:10">
      <c r="A17">
        <v>0</v>
      </c>
      <c r="B17">
        <v>7.3042200000000008</v>
      </c>
      <c r="C17">
        <v>16.899999999999999</v>
      </c>
      <c r="D17">
        <v>7</v>
      </c>
      <c r="E17">
        <v>0</v>
      </c>
      <c r="H17">
        <v>3</v>
      </c>
      <c r="I17">
        <f>J17/24*100</f>
        <v>4.1666666666666661</v>
      </c>
      <c r="J17">
        <v>1</v>
      </c>
    </row>
    <row r="18" spans="1:10">
      <c r="A18">
        <v>0</v>
      </c>
      <c r="B18">
        <v>11.270490000000001</v>
      </c>
      <c r="C18">
        <v>37</v>
      </c>
      <c r="D18">
        <v>7</v>
      </c>
      <c r="E18">
        <v>0</v>
      </c>
      <c r="H18">
        <v>4</v>
      </c>
      <c r="I18">
        <v>0</v>
      </c>
      <c r="J18">
        <v>0</v>
      </c>
    </row>
    <row r="19" spans="1:10">
      <c r="A19">
        <v>0</v>
      </c>
      <c r="B19">
        <v>6.8722500000000002</v>
      </c>
      <c r="C19">
        <v>18.100000000000001</v>
      </c>
      <c r="D19">
        <v>6.3</v>
      </c>
      <c r="E19">
        <v>0</v>
      </c>
      <c r="I19">
        <f>SUM(I14:I18)</f>
        <v>100</v>
      </c>
      <c r="J19">
        <v>24</v>
      </c>
    </row>
    <row r="20" spans="1:10">
      <c r="A20">
        <v>0</v>
      </c>
      <c r="B20">
        <v>7.8147299999999991</v>
      </c>
      <c r="C20">
        <v>15.8</v>
      </c>
      <c r="D20">
        <v>6.5</v>
      </c>
      <c r="E20">
        <v>0</v>
      </c>
    </row>
    <row r="21" spans="1:10">
      <c r="A21">
        <v>0</v>
      </c>
      <c r="B21">
        <v>6.04758</v>
      </c>
      <c r="C21">
        <v>11.5</v>
      </c>
      <c r="D21">
        <v>5.6</v>
      </c>
      <c r="E21">
        <v>0</v>
      </c>
    </row>
    <row r="22" spans="1:10">
      <c r="A22">
        <v>0</v>
      </c>
      <c r="B22">
        <v>15.07968</v>
      </c>
      <c r="C22">
        <v>34.4</v>
      </c>
      <c r="D22">
        <v>9.3000000000000007</v>
      </c>
      <c r="E22">
        <v>0</v>
      </c>
    </row>
    <row r="23" spans="1:10">
      <c r="A23">
        <v>0</v>
      </c>
      <c r="B23">
        <v>6.5188200000000007</v>
      </c>
      <c r="C23">
        <v>15.4</v>
      </c>
      <c r="D23">
        <v>6</v>
      </c>
      <c r="E23">
        <v>0</v>
      </c>
      <c r="F23" s="18"/>
      <c r="G23" s="19" t="s">
        <v>113</v>
      </c>
      <c r="H23" s="20"/>
    </row>
    <row r="24" spans="1:10">
      <c r="A24">
        <v>1</v>
      </c>
      <c r="B24">
        <v>12.01662</v>
      </c>
      <c r="C24">
        <v>40.200000000000003</v>
      </c>
      <c r="D24">
        <v>9</v>
      </c>
      <c r="E24">
        <v>1.4065000000000001</v>
      </c>
      <c r="F24" s="21" t="s">
        <v>109</v>
      </c>
      <c r="G24" s="4" t="s">
        <v>111</v>
      </c>
      <c r="H24" s="22" t="s">
        <v>110</v>
      </c>
    </row>
    <row r="25" spans="1:10">
      <c r="A25">
        <v>1</v>
      </c>
      <c r="B25">
        <v>12.275801999999999</v>
      </c>
      <c r="C25">
        <v>29.8</v>
      </c>
      <c r="D25">
        <v>16</v>
      </c>
      <c r="E25">
        <v>1.6975</v>
      </c>
      <c r="F25" s="21">
        <v>1</v>
      </c>
      <c r="G25" s="4">
        <v>9.6999999999999993</v>
      </c>
      <c r="H25" s="22">
        <v>9.7000000000000003E-3</v>
      </c>
    </row>
    <row r="26" spans="1:10">
      <c r="A26">
        <v>3</v>
      </c>
      <c r="B26">
        <v>8.7179399999999987</v>
      </c>
      <c r="C26">
        <v>17.100000000000001</v>
      </c>
      <c r="D26">
        <v>9.5</v>
      </c>
      <c r="E26">
        <v>24.280640000000005</v>
      </c>
      <c r="F26" s="21">
        <v>2</v>
      </c>
      <c r="G26" s="4">
        <v>0</v>
      </c>
      <c r="H26" s="22">
        <v>0</v>
      </c>
    </row>
    <row r="27" spans="1:10">
      <c r="B27" s="35">
        <f>SUM(B3:B26)</f>
        <v>158.00677199999998</v>
      </c>
      <c r="C27" s="35">
        <f>SUM(C3:C26)</f>
        <v>335.30000000000007</v>
      </c>
      <c r="F27" s="21">
        <v>3</v>
      </c>
      <c r="G27" s="4">
        <v>131.96</v>
      </c>
      <c r="H27" s="22">
        <v>0.13196000000000002</v>
      </c>
    </row>
    <row r="28" spans="1:10">
      <c r="D28" t="s">
        <v>133</v>
      </c>
      <c r="E28" s="35">
        <f>SUM(E3:E26)</f>
        <v>27.384640000000005</v>
      </c>
      <c r="F28" s="29">
        <v>4</v>
      </c>
      <c r="G28" s="5">
        <v>0</v>
      </c>
      <c r="H28" s="30">
        <v>0</v>
      </c>
    </row>
    <row r="29" spans="1:10">
      <c r="D29" t="s">
        <v>126</v>
      </c>
      <c r="E29">
        <f>STDEV(E3:E26)</f>
        <v>4.9482654967808566</v>
      </c>
    </row>
    <row r="30" spans="1:10">
      <c r="D30" t="s">
        <v>127</v>
      </c>
      <c r="E30">
        <f>F11+CONFIDENCE(0.05,E29,24)</f>
        <v>1.9796821334334438</v>
      </c>
    </row>
    <row r="31" spans="1:10">
      <c r="D31" t="s">
        <v>132</v>
      </c>
      <c r="E31">
        <v>24</v>
      </c>
    </row>
    <row r="32" spans="1:10">
      <c r="D32" t="s">
        <v>128</v>
      </c>
      <c r="E32">
        <f>1/2.5*E28</f>
        <v>10.953856000000002</v>
      </c>
    </row>
    <row r="33" spans="4:5">
      <c r="D33" t="s">
        <v>129</v>
      </c>
      <c r="E33">
        <f>1/2.5*E29</f>
        <v>1.9793061987123428</v>
      </c>
    </row>
  </sheetData>
  <phoneticPr fontId="0" type="noConversion"/>
  <pageMargins left="0.75" right="0.75" top="1" bottom="1" header="0" footer="0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Forma de citar</vt:lpstr>
      <vt:lpstr>Hoja1</vt:lpstr>
      <vt:lpstr>j.deppeana</vt:lpstr>
      <vt:lpstr>J.flacida</vt:lpstr>
      <vt:lpstr>cobertura</vt:lpstr>
      <vt:lpstr>coord</vt:lpstr>
      <vt:lpstr>r2-deppeana</vt:lpstr>
      <vt:lpstr>r2-flacida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Juníperos</dc:title>
  <dc:creator>LA GRAN EMPRESA</dc:creator>
  <cp:lastModifiedBy>fguzman</cp:lastModifiedBy>
  <dcterms:created xsi:type="dcterms:W3CDTF">2000-05-29T17:17:22Z</dcterms:created>
  <dcterms:modified xsi:type="dcterms:W3CDTF">2011-06-01T20:23:58Z</dcterms:modified>
</cp:coreProperties>
</file>